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20" documentId="13_ncr:1_{F6CB121F-512D-4AA6-A0C1-0FB36C537598}" xr6:coauthVersionLast="47" xr6:coauthVersionMax="47" xr10:uidLastSave="{ADC8BFD3-7096-4636-9E1F-A32F8EE0648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<sst xmlns="http://schemas.openxmlformats.org/spreadsheetml/2006/main" count="180318" uniqueCount="39127">
  <si>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</si>
  <si>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</si>
  <si>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</si>
  <si>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</si>
  <si>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</si>
  <si>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</si>
  <si>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</si>
  <si>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</si>
  <si>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</si>
  <si>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</si>
  <si>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</si>
  <si>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</si>
  <si>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</si>
  <si>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</si>
  <si>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</si>
  <si>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</si>
  <si>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</si>
  <si>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</si>
  <si>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</si>
  <si>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</si>
  <si>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</si>
  <si>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</si>
  <si>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</si>
  <si>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</si>
  <si>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</si>
  <si>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</si>
  <si>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</si>
  <si>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</si>
  <si>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</si>
  <si>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</si>
  <si>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</si>
  <si>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</si>
  <si>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</si>
  <si>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</si>
  <si>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</si>
  <si>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</si>
  <si>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</si>
  <si>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</si>
  <si>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</si>
  <si>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</si>
  <si>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</si>
  <si>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</si>
  <si>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</si>
  <si>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</si>
  <si>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</si>
  <si>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</si>
  <si>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</si>
  <si>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</si>
  <si>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</si>
  <si>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</si>
  <si>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</si>
  <si>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</si>
  <si>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</si>
  <si>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</si>
  <si>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</si>
  <si>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</si>
  <si>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</si>
  <si>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</si>
  <si>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</si>
  <si>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</si>
  <si>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</si>
  <si>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</si>
  <si>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</si>
  <si>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</si>
  <si>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</si>
  <si>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</si>
  <si>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</si>
  <si>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</si>
  <si>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</si>
  <si>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</si>
  <si>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</si>
  <si>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</si>
  <si>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</si>
  <si>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</si>
  <si>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</si>
  <si>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</si>
  <si>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</si>
  <si>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</si>
  <si>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</si>
  <si>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</si>
  <si>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</si>
  <si>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</si>
  <si>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</si>
  <si>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</si>
  <si>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</si>
  <si>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</si>
  <si>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</si>
  <si>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</si>
  <si>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</si>
  <si>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</si>
  <si>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</si>
  <si>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</si>
  <si>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</si>
  <si>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</si>
  <si>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</si>
  <si>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</si>
  <si>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</si>
  <si>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</si>
  <si>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</si>
  <si>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</si>
  <si>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</si>
  <si>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</si>
  <si>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</si>
  <si>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</si>
  <si>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</si>
  <si>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</si>
  <si>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</si>
  <si>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</si>
  <si>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</si>
  <si>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</si>
  <si>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</si>
  <si>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</si>
  <si>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</si>
  <si>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</si>
  <si>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</si>
  <si>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</si>
  <si>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</si>
  <si>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</si>
  <si>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</si>
  <si>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</si>
  <si>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</si>
  <si>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</si>
  <si>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</si>
  <si>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</si>
  <si>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</si>
  <si>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</si>
  <si>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</si>
  <si>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</si>
  <si>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</si>
  <si>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</si>
  <si>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</si>
  <si>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</si>
  <si>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</si>
  <si>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</si>
  <si>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</si>
  <si>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</si>
  <si>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</si>
  <si>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</si>
  <si>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</si>
  <si>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</si>
  <si>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</si>
  <si>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</si>
  <si>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</si>
  <si>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</si>
  <si>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</si>
  <si>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</si>
  <si>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</si>
  <si>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</si>
  <si>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</si>
  <si>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</si>
  <si>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</si>
  <si>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</si>
  <si>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</si>
  <si>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</si>
  <si>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</si>
  <si>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</si>
  <si>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</si>
  <si>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</si>
  <si>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</si>
  <si>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</si>
  <si>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</si>
  <si>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</si>
  <si>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</si>
  <si>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</si>
  <si>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</si>
  <si>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</si>
  <si>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</si>
  <si>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</si>
  <si>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</si>
  <si>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</si>
  <si>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</si>
  <si>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</si>
  <si>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</si>
  <si>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</si>
  <si>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</si>
  <si>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</si>
  <si>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</si>
  <si>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</si>
  <si>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</si>
  <si>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</si>
  <si>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</si>
  <si>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</si>
  <si>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</si>
  <si>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</si>
  <si>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</si>
  <si>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</si>
  <si>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</si>
  <si>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</si>
  <si>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</si>
  <si>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</si>
  <si>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</si>
  <si>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</si>
  <si>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</si>
  <si>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</si>
  <si>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</si>
  <si>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</si>
  <si>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</si>
  <si>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</si>
  <si>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</si>
  <si>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</si>
  <si>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</si>
  <si>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</si>
  <si>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</si>
  <si>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</si>
  <si>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</si>
  <si>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</si>
  <si>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</si>
  <si>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</si>
  <si>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</si>
  <si>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</si>
  <si>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</si>
  <si>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</si>
  <si>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</si>
  <si>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</si>
  <si>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</si>
  <si>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</si>
  <si>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</si>
  <si>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</si>
  <si>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</si>
  <si>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</si>
  <si>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</si>
  <si>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</si>
  <si>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</si>
  <si>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</si>
  <si>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</si>
  <si>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</si>
  <si>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</si>
  <si>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</si>
  <si>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</si>
  <si>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</si>
  <si>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</si>
  <si>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</si>
  <si>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</si>
  <si>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</si>
  <si>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</si>
  <si>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</si>
  <si>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</si>
  <si>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</si>
  <si>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</si>
  <si>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</si>
  <si>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</si>
  <si>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</si>
  <si>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</si>
  <si>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</si>
  <si>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</si>
  <si>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</si>
  <si>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</si>
  <si>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</si>
  <si>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</si>
  <si>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</si>
  <si>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</si>
  <si>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</si>
  <si>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</si>
  <si>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</si>
  <si>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</si>
  <si>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</si>
  <si>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</si>
  <si>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</si>
  <si>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</si>
  <si>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</si>
  <si>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</si>
  <si>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</si>
  <si>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</si>
  <si>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</si>
  <si>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</si>
  <si>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</si>
  <si>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</si>
  <si>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</si>
  <si>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</si>
  <si>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</si>
  <si>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</si>
  <si>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</si>
  <si>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</si>
  <si>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</si>
  <si>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</si>
  <si>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</si>
  <si>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</si>
  <si>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</si>
  <si>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</si>
  <si>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</si>
  <si>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</si>
  <si>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</si>
  <si>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</si>
  <si>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</si>
  <si>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</si>
  <si>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</si>
  <si>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</si>
  <si>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</si>
  <si>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</si>
  <si>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</si>
  <si>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</si>
  <si>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</si>
  <si>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</si>
  <si>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</si>
  <si>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</si>
  <si>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</si>
  <si>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</si>
  <si>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</si>
  <si>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</si>
  <si>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</si>
  <si>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</si>
  <si>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</si>
  <si>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</si>
  <si>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</si>
  <si>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</si>
  <si>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</si>
  <si>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</si>
  <si>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</si>
  <si>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</si>
  <si>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</si>
  <si>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</si>
  <si>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</si>
  <si>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</si>
  <si>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</si>
  <si>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</si>
  <si>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</si>
  <si>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</si>
  <si>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</si>
  <si>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</si>
  <si>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</si>
  <si>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</si>
  <si>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</si>
  <si>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</si>
  <si>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</si>
  <si>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</si>
  <si>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</si>
  <si>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</si>
  <si>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</si>
  <si>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</si>
  <si>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</si>
  <si>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</si>
  <si>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</si>
  <si>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</si>
  <si>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</si>
  <si>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</si>
  <si>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</si>
  <si>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</si>
  <si>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</si>
  <si>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</si>
  <si>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</si>
  <si>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</si>
  <si>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</si>
  <si>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</si>
  <si>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</si>
  <si>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</si>
  <si>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</si>
  <si>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</si>
  <si>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</si>
  <si>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</si>
  <si>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</si>
  <si>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</si>
  <si>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</si>
  <si>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</si>
  <si>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</si>
  <si>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</si>
  <si>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</si>
  <si>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</si>
  <si>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</si>
  <si>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</si>
  <si>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</si>
  <si>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</si>
  <si>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</si>
  <si>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</si>
  <si>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</si>
  <si>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</si>
  <si>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</si>
  <si>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</si>
  <si>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</si>
  <si>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</si>
  <si>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</si>
  <si>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</si>
  <si>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</si>
  <si>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</si>
  <si>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</si>
  <si>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</si>
  <si>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</si>
  <si>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</si>
  <si>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</si>
  <si>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</si>
  <si>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</si>
  <si>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</si>
  <si>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</si>
  <si>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</si>
  <si>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</si>
  <si>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</si>
  <si>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</si>
  <si>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</si>
  <si>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</si>
  <si>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</si>
  <si>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</si>
  <si>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</si>
  <si>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</si>
  <si>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</si>
  <si>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</si>
  <si>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</si>
  <si>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</si>
  <si>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</si>
  <si>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</si>
  <si>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</si>
  <si>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</si>
  <si>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</si>
  <si>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</si>
  <si>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</si>
  <si>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</si>
  <si>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</si>
  <si>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</si>
  <si>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</si>
  <si>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</si>
  <si>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</si>
  <si>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</si>
  <si>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</si>
  <si>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</si>
  <si>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</si>
  <si>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</si>
  <si>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</si>
  <si>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</si>
  <si>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</si>
  <si>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</si>
  <si>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</si>
  <si>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</si>
  <si>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</si>
  <si>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</si>
  <si>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</si>
  <si>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</si>
  <si>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</si>
  <si>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</si>
  <si>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</si>
  <si>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</si>
  <si>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</si>
  <si>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</si>
  <si>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</si>
  <si>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</si>
  <si>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</si>
  <si>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</si>
  <si>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</si>
  <si>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</si>
  <si>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</si>
  <si>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</si>
  <si>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</si>
  <si>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</si>
  <si>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</si>
  <si>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</si>
  <si>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</si>
  <si>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</si>
  <si>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</si>
  <si>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</si>
  <si>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</si>
  <si>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</si>
  <si>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</si>
  <si>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</si>
  <si>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</si>
  <si>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</si>
  <si>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</si>
  <si>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</si>
  <si>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</si>
  <si>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</si>
  <si>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</si>
  <si>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</si>
  <si>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</si>
  <si>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</si>
  <si>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</si>
  <si>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</si>
  <si>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</si>
  <si>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</si>
  <si>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</si>
  <si>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</si>
  <si>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</si>
  <si>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</si>
  <si>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</si>
  <si>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</si>
  <si>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</si>
  <si>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</si>
  <si>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</si>
  <si>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</si>
  <si>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</si>
  <si>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</si>
  <si>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</si>
  <si>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</si>
  <si>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</si>
  <si>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</si>
  <si>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</si>
  <si>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</si>
  <si>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</si>
  <si>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</si>
  <si>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</si>
  <si>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</si>
  <si>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</si>
  <si>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</si>
  <si>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</si>
  <si>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</si>
  <si>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</si>
  <si>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</si>
  <si>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</si>
  <si>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</si>
  <si>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</si>
  <si>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</si>
  <si>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</si>
  <si>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</si>
  <si>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</si>
  <si>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</si>
  <si>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</si>
  <si>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</si>
  <si>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</si>
  <si>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</si>
  <si>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</si>
  <si>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</si>
  <si>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</si>
  <si>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</si>
  <si>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</si>
  <si>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</si>
  <si>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</si>
  <si>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</si>
  <si>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</si>
  <si>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</si>
  <si>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</si>
  <si>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</si>
  <si>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</si>
  <si>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</si>
  <si>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</si>
  <si>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</si>
  <si>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</si>
  <si>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</si>
  <si>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</si>
  <si>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</si>
  <si>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</si>
  <si>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</si>
  <si>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</si>
  <si>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</si>
  <si>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</si>
  <si>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</si>
  <si>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</si>
  <si>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</si>
  <si>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</si>
  <si>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</si>
  <si>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</si>
  <si>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</si>
  <si>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</si>
  <si>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</si>
  <si>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</si>
  <si>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</si>
  <si>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</si>
  <si>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</si>
  <si>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</si>
  <si>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</si>
  <si>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</si>
  <si>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</si>
  <si>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</si>
  <si>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</si>
  <si>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</si>
  <si>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</si>
  <si>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</si>
  <si>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</si>
  <si>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</si>
  <si>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</si>
  <si>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</si>
  <si>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</si>
  <si>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</si>
  <si>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</si>
  <si>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</si>
  <si>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</si>
  <si>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</si>
  <si>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</si>
  <si>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</si>
  <si>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</si>
  <si>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</si>
  <si>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</si>
  <si>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</si>
  <si>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</si>
  <si>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</si>
  <si>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</si>
  <si>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</si>
  <si>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</si>
  <si>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</si>
  <si>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</si>
  <si>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</si>
  <si>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</si>
  <si>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</si>
  <si>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</si>
  <si>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</si>
  <si>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</si>
  <si>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</si>
  <si>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</si>
  <si>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</si>
  <si>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</si>
  <si>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</si>
  <si>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</si>
  <si>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</si>
  <si>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</si>
  <si>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</si>
  <si>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</si>
  <si>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</si>
  <si>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</si>
  <si>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</si>
  <si>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</si>
  <si>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</si>
  <si>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</si>
  <si>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</si>
  <si>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</si>
  <si>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</si>
  <si>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</si>
  <si>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</si>
  <si>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</si>
  <si>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</si>
  <si>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</si>
  <si>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</si>
  <si>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</si>
  <si>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</si>
  <si>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</si>
  <si>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</si>
  <si>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</si>
  <si>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</si>
  <si>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</si>
  <si>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</si>
  <si>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</si>
  <si>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</si>
  <si>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</si>
  <si>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</si>
  <si>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</si>
  <si>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</si>
  <si>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</si>
  <si>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</si>
  <si>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</si>
  <si>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</si>
  <si>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</si>
  <si>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</si>
  <si>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</si>
  <si>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</si>
  <si>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</si>
  <si>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</si>
  <si>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</si>
  <si>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</si>
  <si>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</si>
  <si>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</si>
  <si>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</si>
  <si>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</si>
  <si>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</si>
  <si>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</si>
  <si>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</si>
  <si>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</si>
  <si>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</si>
  <si>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</si>
  <si>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</si>
  <si>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</si>
  <si>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</si>
  <si>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</si>
  <si>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</si>
  <si>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</si>
  <si>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</si>
  <si>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</si>
  <si>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</si>
  <si>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</si>
  <si>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</si>
  <si>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</si>
  <si>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</si>
  <si>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</si>
  <si>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</si>
  <si>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</si>
  <si>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</si>
  <si>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</si>
  <si>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</si>
  <si>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</si>
  <si>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</si>
  <si>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</si>
  <si>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</si>
  <si>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</si>
  <si>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</si>
  <si>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</si>
  <si>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</si>
  <si>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</si>
  <si>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</si>
  <si>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</si>
  <si>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</si>
  <si>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</si>
  <si>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</si>
  <si>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</si>
  <si>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</si>
  <si>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</si>
  <si>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</si>
  <si>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</si>
  <si>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</si>
  <si>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</si>
  <si>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</si>
  <si>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</si>
  <si>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</si>
  <si>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</si>
  <si>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</si>
  <si>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</si>
  <si>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</si>
  <si>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</si>
  <si>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</si>
  <si>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</si>
  <si>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</si>
  <si>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</si>
  <si>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</si>
  <si>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</si>
  <si>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</si>
  <si>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</si>
  <si>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</si>
  <si>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</si>
  <si>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</si>
  <si>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</si>
  <si>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</si>
  <si>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</si>
  <si>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</si>
  <si>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</si>
  <si>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</si>
  <si>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</si>
  <si>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</si>
  <si>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</si>
  <si>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</si>
  <si>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</si>
  <si>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</si>
  <si>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</si>
  <si>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</si>
  <si>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</si>
  <si>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</si>
  <si>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</si>
  <si>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</si>
  <si>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</si>
  <si>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</si>
  <si>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</si>
  <si>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</si>
  <si>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</si>
  <si>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</si>
  <si>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</si>
  <si>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</si>
  <si>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</si>
  <si>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</si>
  <si>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</si>
  <si>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</si>
  <si>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</si>
  <si>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</si>
  <si>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</si>
  <si>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</si>
  <si>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</si>
  <si>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</si>
  <si>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</si>
  <si>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</si>
  <si>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</si>
  <si>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</si>
  <si>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</si>
  <si>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</si>
  <si>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</si>
  <si>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</si>
  <si>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</si>
  <si>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</si>
  <si>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</si>
  <si>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</si>
  <si>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</si>
  <si>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</si>
  <si>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</si>
  <si>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</si>
  <si>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</si>
  <si>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</si>
  <si>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</si>
  <si>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</si>
  <si>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</si>
  <si>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</si>
  <si>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</si>
  <si>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</si>
  <si>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</si>
  <si>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</si>
  <si>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</si>
  <si>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</si>
  <si>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</si>
  <si>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</si>
  <si>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</si>
  <si>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</si>
  <si>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</si>
  <si>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</si>
  <si>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</si>
  <si>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</si>
  <si>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</si>
  <si>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</si>
  <si>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</si>
  <si>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</si>
  <si>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</si>
  <si>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</si>
  <si>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</si>
  <si>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</si>
  <si>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</si>
  <si>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</si>
  <si>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</si>
  <si>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</si>
  <si>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</si>
  <si>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</si>
  <si>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</si>
  <si>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</si>
  <si>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</si>
  <si>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</si>
  <si>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</si>
  <si>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</si>
  <si>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</si>
  <si>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</si>
  <si>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</si>
  <si>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</si>
  <si>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</si>
  <si>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</si>
  <si>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</si>
  <si>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</si>
  <si>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</si>
  <si>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</si>
  <si>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</si>
  <si>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</si>
  <si>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</si>
  <si>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</si>
  <si>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</si>
  <si>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</si>
  <si>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</si>
  <si>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</si>
  <si>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</si>
  <si>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</si>
  <si>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</si>
  <si>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</si>
  <si>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</si>
  <si>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</si>
  <si>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</si>
  <si>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</si>
  <si>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</si>
  <si>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</si>
  <si>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</si>
  <si>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</si>
  <si>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</si>
  <si>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</si>
  <si>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</si>
  <si>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</si>
  <si>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</si>
  <si>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</si>
  <si>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</si>
  <si>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</si>
  <si>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</si>
  <si>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</si>
  <si>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</si>
  <si>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</si>
  <si>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</si>
  <si>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</si>
  <si>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</si>
  <si>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</si>
  <si>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</si>
  <si>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</si>
  <si>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</si>
  <si>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</si>
  <si>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</si>
  <si>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</si>
  <si>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</si>
  <si>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</si>
  <si>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</si>
  <si>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</si>
  <si>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</si>
  <si>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</si>
  <si>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</si>
  <si>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</si>
  <si>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</si>
  <si>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</si>
  <si>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</si>
  <si>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</si>
  <si>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</si>
  <si>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</si>
  <si>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</si>
  <si>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</si>
  <si>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</si>
  <si>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</si>
  <si>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</si>
  <si>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</si>
  <si>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</si>
  <si>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</si>
  <si>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</si>
  <si>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</si>
  <si>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</si>
  <si>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</si>
  <si>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</si>
  <si>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</si>
  <si>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</si>
  <si>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</si>
  <si>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</si>
  <si>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</si>
  <si>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</si>
  <si>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</si>
  <si>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</si>
  <si>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</si>
  <si>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</si>
  <si>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</si>
  <si>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</si>
  <si>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</si>
  <si>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</si>
  <si>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</si>
  <si>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</si>
  <si>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</si>
  <si>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</si>
  <si>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</si>
  <si>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</si>
  <si>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</si>
  <si>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</si>
  <si>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</si>
  <si>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</si>
  <si>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</si>
  <si>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</si>
  <si>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</si>
  <si>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</si>
  <si>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</si>
  <si>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</si>
  <si>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</si>
  <si>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</si>
  <si>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</si>
  <si>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</si>
  <si>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</si>
  <si>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</si>
  <si>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</si>
  <si>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</si>
  <si>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</si>
  <si>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</si>
  <si>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</si>
  <si>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</si>
  <si>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</si>
  <si>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</si>
  <si>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</si>
  <si>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</si>
  <si>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</si>
  <si>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</si>
  <si>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</si>
  <si>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</si>
  <si>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</si>
  <si>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</si>
  <si>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</si>
  <si>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</si>
  <si>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</si>
  <si>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</si>
  <si>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</si>
  <si>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</si>
  <si>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</si>
  <si>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</si>
  <si>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</si>
  <si>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</si>
  <si>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</si>
  <si>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</si>
  <si>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</si>
  <si>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</si>
  <si>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</si>
  <si>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</si>
  <si>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</si>
  <si>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</si>
  <si>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</si>
  <si>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</si>
  <si>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</si>
  <si>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</si>
  <si>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</si>
  <si>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</si>
  <si>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</si>
  <si>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</si>
  <si>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</si>
  <si>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</si>
  <si>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</si>
  <si>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</si>
  <si>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</si>
  <si>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</si>
  <si>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</si>
  <si>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</si>
  <si>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</si>
  <si>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</si>
  <si>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</si>
  <si>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</si>
  <si>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</si>
  <si>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</si>
  <si>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</si>
  <si>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</si>
  <si>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</si>
  <si>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</si>
  <si>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</si>
  <si>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</si>
  <si>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</si>
  <si>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</si>
  <si>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</si>
  <si>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</si>
  <si>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</si>
  <si>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</si>
  <si>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</si>
  <si>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</si>
  <si>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</si>
  <si>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</si>
  <si>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</si>
  <si>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</si>
  <si>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</si>
  <si>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</si>
  <si>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</si>
  <si>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</si>
  <si>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</si>
  <si>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</si>
  <si>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</si>
  <si>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</si>
  <si>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</si>
  <si>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</si>
  <si>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</si>
  <si>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</si>
  <si>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</si>
  <si>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</si>
  <si>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</si>
  <si>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</si>
  <si>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</si>
  <si>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</si>
  <si>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</si>
  <si>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</si>
  <si>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</si>
  <si>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</si>
  <si>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</si>
  <si>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</si>
  <si>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</si>
  <si>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</si>
  <si>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</si>
  <si>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</si>
  <si>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</si>
  <si>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</si>
  <si>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</si>
  <si>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</si>
  <si>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</si>
  <si>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</si>
  <si>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</si>
  <si>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</si>
  <si>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</si>
  <si>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</si>
  <si>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</si>
  <si>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</si>
  <si>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</si>
  <si>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</si>
  <si>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</si>
  <si>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</si>
  <si>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</si>
  <si>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</si>
  <si>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</si>
  <si>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</si>
  <si>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</si>
  <si>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</si>
  <si>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</si>
  <si>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</si>
  <si>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</si>
  <si>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</si>
  <si>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</si>
  <si>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</si>
  <si>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</si>
  <si>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</si>
  <si>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</si>
  <si>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</si>
  <si>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</si>
  <si>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</si>
  <si>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</si>
  <si>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</si>
  <si>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</si>
  <si>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</si>
  <si>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</si>
  <si>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</si>
  <si>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</si>
  <si>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</si>
  <si>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</si>
  <si>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</si>
  <si>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</si>
  <si>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</si>
  <si>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</si>
  <si>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</si>
  <si>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</si>
  <si>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</si>
  <si>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</si>
  <si>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</si>
  <si>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</si>
  <si>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</si>
  <si>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</si>
  <si>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</si>
  <si>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</si>
  <si>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</si>
  <si>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</si>
  <si>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</si>
  <si>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</si>
  <si>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</si>
  <si>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</si>
  <si>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</si>
  <si>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</si>
  <si>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</si>
  <si>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</si>
  <si>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</si>
  <si>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</si>
  <si>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</si>
  <si>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</si>
  <si>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</si>
  <si>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</si>
  <si>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</si>
  <si>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</si>
  <si>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</si>
  <si>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</si>
  <si>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</si>
  <si>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</si>
  <si>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</si>
  <si>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</si>
  <si>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</si>
  <si>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</si>
  <si>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</si>
  <si>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</si>
  <si>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</si>
  <si>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</si>
  <si>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</si>
  <si>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</si>
  <si>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</si>
  <si>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</si>
  <si>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</si>
  <si>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</si>
  <si>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</si>
  <si>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</si>
  <si>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</si>
  <si>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</si>
  <si>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</si>
  <si>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</si>
  <si>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</si>
  <si>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</si>
  <si>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</si>
  <si>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</si>
  <si>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</si>
  <si>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</si>
  <si>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</si>
  <si>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</si>
  <si>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</si>
  <si>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</si>
  <si>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</si>
  <si>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</si>
  <si>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</si>
  <si>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</si>
  <si>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</si>
  <si>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</si>
  <si>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</si>
  <si>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</si>
  <si>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</si>
  <si>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</si>
  <si>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</si>
  <si>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</si>
  <si>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</si>
  <si>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</si>
  <si>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</si>
  <si>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</si>
  <si>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</si>
  <si>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</si>
  <si>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</si>
  <si>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</si>
  <si>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</si>
  <si>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</si>
  <si>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</si>
  <si>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</si>
  <si>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</si>
  <si>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</si>
  <si>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</si>
  <si>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</si>
  <si>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</si>
  <si>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</si>
  <si>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</si>
  <si>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</si>
  <si>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</si>
  <si>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</si>
  <si>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</si>
  <si>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</si>
  <si>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</si>
  <si>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</si>
  <si>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</si>
  <si>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</si>
  <si>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</si>
  <si>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</si>
  <si>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</si>
  <si>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</si>
  <si>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</si>
  <si>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</si>
  <si>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</si>
  <si>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</si>
  <si>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</si>
  <si>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</si>
  <si>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</si>
  <si>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</si>
  <si>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</si>
  <si>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</si>
  <si>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</si>
  <si>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</si>
  <si>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</si>
  <si>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</si>
  <si>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</si>
  <si>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</si>
  <si>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</si>
  <si>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</si>
  <si>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</si>
  <si>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</si>
  <si>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</si>
  <si>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</si>
  <si>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</si>
  <si>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</si>
  <si>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</si>
  <si>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</si>
  <si>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</si>
  <si>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</si>
  <si>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</si>
  <si>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</si>
  <si>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</si>
  <si>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</si>
  <si>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</si>
  <si>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</si>
  <si>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</si>
  <si>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</si>
  <si>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</si>
  <si>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</si>
  <si>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</si>
  <si>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</si>
  <si>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</si>
  <si>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</si>
  <si>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</si>
  <si>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</si>
  <si>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</si>
  <si>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</si>
  <si>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</si>
  <si>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</si>
  <si>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</si>
  <si>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</si>
  <si>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</si>
  <si>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</si>
  <si>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</si>
  <si>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</si>
  <si>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</si>
  <si>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</si>
  <si>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</si>
  <si>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</si>
  <si>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</si>
  <si>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</si>
  <si>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</si>
  <si>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</si>
  <si>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</si>
  <si>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</si>
  <si>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</si>
  <si>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</si>
  <si>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</si>
  <si>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</si>
  <si>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</si>
  <si>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</si>
  <si>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</si>
  <si>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</si>
  <si>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</si>
  <si>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</si>
  <si>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</si>
  <si>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</si>
  <si>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</si>
  <si>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</si>
  <si>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</si>
  <si>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</si>
  <si>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</si>
  <si>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</si>
  <si>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</si>
  <si>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</si>
  <si>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</si>
  <si>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</si>
  <si>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</si>
  <si>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</si>
  <si>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</si>
  <si>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</si>
  <si>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</si>
  <si>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</si>
  <si>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</si>
  <si>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</si>
  <si>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</si>
  <si>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</si>
  <si>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</si>
  <si>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</si>
  <si>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</si>
  <si>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</si>
  <si>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</si>
  <si>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</si>
  <si>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</si>
  <si>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</si>
  <si>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</si>
  <si>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</si>
  <si>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</si>
  <si>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</si>
  <si>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</si>
  <si>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</si>
  <si>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</si>
  <si>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</si>
  <si>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</si>
  <si>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</si>
  <si>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</si>
  <si>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</si>
  <si>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</si>
  <si>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</si>
  <si>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</si>
  <si>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</si>
  <si>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</si>
  <si>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</si>
  <si>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</si>
  <si>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</si>
  <si>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</si>
  <si>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</si>
  <si>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</si>
  <si>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</si>
  <si>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</si>
  <si>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</si>
  <si>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</si>
  <si>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</si>
  <si>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</si>
  <si>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</si>
  <si>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</si>
  <si>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</si>
  <si>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</si>
  <si>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</si>
  <si>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</si>
  <si>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</si>
  <si>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</si>
  <si>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</si>
  <si>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</si>
  <si>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</si>
  <si>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</si>
  <si>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</si>
  <si>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</si>
  <si>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</si>
  <si>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</si>
  <si>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</si>
  <si>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</si>
  <si>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</si>
  <si>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</si>
  <si>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</si>
  <si>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</si>
  <si>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</si>
  <si>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</si>
  <si>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</si>
  <si>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</si>
  <si>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</si>
  <si>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</si>
  <si>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</si>
  <si>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</si>
  <si>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</si>
  <si>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</si>
  <si>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</si>
  <si>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</si>
  <si>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</si>
  <si>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</si>
  <si>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</si>
  <si>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</si>
  <si>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</si>
  <si>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</si>
  <si>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</si>
  <si>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</si>
  <si>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</si>
  <si>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</si>
  <si>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</si>
  <si>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</si>
  <si>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</si>
  <si>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</si>
  <si>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</si>
  <si>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</si>
  <si>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</si>
  <si>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</si>
  <si>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</si>
  <si>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</si>
  <si>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</si>
  <si>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</si>
  <si>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</si>
  <si>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</si>
  <si>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</si>
  <si>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</si>
  <si>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</si>
  <si>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</si>
  <si>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</si>
  <si>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</si>
  <si>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</si>
  <si>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</si>
  <si>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</si>
  <si>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</si>
  <si>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</si>
  <si>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</si>
  <si>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</si>
  <si>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</si>
  <si>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</si>
  <si>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</si>
  <si>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</si>
  <si>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</si>
  <si>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</si>
  <si>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</si>
  <si>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</si>
  <si>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</si>
  <si>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</si>
  <si>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</si>
  <si>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</si>
  <si>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</si>
  <si>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</si>
  <si>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</si>
  <si>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</si>
  <si>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</si>
  <si>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</si>
  <si>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</si>
  <si>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</si>
  <si>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</si>
  <si>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</si>
  <si>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</si>
  <si>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</si>
  <si>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</si>
  <si>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</si>
  <si>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</si>
  <si>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</si>
  <si>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</si>
  <si>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</si>
  <si>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</si>
  <si>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</si>
  <si>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</si>
  <si>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</si>
  <si>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</si>
  <si>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</si>
  <si>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</si>
  <si>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</si>
  <si>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</si>
  <si>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</si>
  <si>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</si>
  <si>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</si>
  <si>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</si>
  <si>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</si>
  <si>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</si>
  <si>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</si>
  <si>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</si>
  <si>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</si>
  <si>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</si>
  <si>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</si>
  <si>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</si>
  <si>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</si>
  <si>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</si>
  <si>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</si>
  <si>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</si>
  <si>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</si>
  <si>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</si>
  <si>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</si>
  <si>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</si>
  <si>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</si>
  <si>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</si>
  <si>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</si>
  <si>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</si>
  <si>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</si>
  <si>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</si>
  <si>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</si>
  <si>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</si>
  <si>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</si>
  <si>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</si>
  <si>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</si>
  <si>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</si>
  <si>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</si>
  <si>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</si>
  <si>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</si>
  <si>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</si>
  <si>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</si>
  <si>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</si>
  <si>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</si>
  <si>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</si>
  <si>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</si>
  <si>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</si>
  <si>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</si>
  <si>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</si>
  <si>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</si>
  <si>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</si>
  <si>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</si>
  <si>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</si>
  <si>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</si>
  <si>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</si>
  <si>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</si>
  <si>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</si>
  <si>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</si>
  <si>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</si>
  <si>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</si>
  <si>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</si>
  <si>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</si>
  <si>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</si>
  <si>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</si>
  <si>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</si>
  <si>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</si>
  <si>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</si>
  <si>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</si>
  <si>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</si>
  <si>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</si>
  <si>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</si>
  <si>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</si>
  <si>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</si>
  <si>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</si>
  <si>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</si>
  <si>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</si>
  <si>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</si>
  <si>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</si>
  <si>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</si>
  <si>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</si>
  <si>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</si>
  <si>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</si>
  <si>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</si>
  <si>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</si>
  <si>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</si>
  <si>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</si>
  <si>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</si>
  <si>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</si>
  <si>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</si>
  <si>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</si>
  <si>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</si>
  <si>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</si>
  <si>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</si>
  <si>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</si>
  <si>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</si>
  <si>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</si>
  <si>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</si>
  <si>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</si>
  <si>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</si>
  <si>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</si>
  <si>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</si>
  <si>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</si>
  <si>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</si>
  <si>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</si>
  <si>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</si>
  <si>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</si>
  <si>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</si>
  <si>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</si>
  <si>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</si>
  <si>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</si>
  <si>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</si>
  <si>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</si>
  <si>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</si>
  <si>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</si>
  <si>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</si>
  <si>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</si>
  <si>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</si>
  <si>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</si>
  <si>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</si>
  <si>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</si>
  <si>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</si>
  <si>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</si>
  <si>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</si>
  <si>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</si>
  <si>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</si>
  <si>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</si>
  <si>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</si>
  <si>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</si>
  <si>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</si>
  <si>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</si>
  <si>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</si>
  <si>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</si>
  <si>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</si>
  <si>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</si>
  <si>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</si>
  <si>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</si>
  <si>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</si>
  <si>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</si>
  <si>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</si>
  <si>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</si>
  <si>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</si>
  <si>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</si>
  <si>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</si>
  <si>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</si>
  <si>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</si>
  <si>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</si>
  <si>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</si>
  <si>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</si>
  <si>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</si>
  <si>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</si>
  <si>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</si>
  <si>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</si>
  <si>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</si>
  <si>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</si>
  <si>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</si>
  <si>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</si>
  <si>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</si>
  <si>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</si>
  <si>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</si>
  <si>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</si>
  <si>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</si>
  <si>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</si>
  <si>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</si>
  <si>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</si>
  <si>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</si>
  <si>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</si>
  <si>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</si>
  <si>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</si>
  <si>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</si>
  <si>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</si>
  <si>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</si>
  <si>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</si>
  <si>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</si>
  <si>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</si>
  <si>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</si>
  <si>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</si>
  <si>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</si>
  <si>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</si>
  <si>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</si>
  <si>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</si>
  <si>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</si>
  <si>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</si>
  <si>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</si>
  <si>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</si>
  <si>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</si>
  <si>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</si>
  <si>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</si>
  <si>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</si>
  <si>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</si>
  <si>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</si>
  <si>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</si>
  <si>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</si>
  <si>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</si>
  <si>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</si>
  <si>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</si>
  <si>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</si>
  <si>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</si>
  <si>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</si>
  <si>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</si>
  <si>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</si>
  <si>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</si>
  <si>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</si>
  <si>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</si>
  <si>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</si>
  <si>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</si>
  <si>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</si>
  <si>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</si>
  <si>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</si>
  <si>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</si>
  <si>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</si>
  <si>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</si>
  <si>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</si>
  <si>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</si>
  <si>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</si>
  <si>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</si>
  <si>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</si>
  <si>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</si>
  <si>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</si>
  <si>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</si>
  <si>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</si>
  <si>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</si>
  <si>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</si>
  <si>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</si>
  <si>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</si>
  <si>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</si>
  <si>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</si>
  <si>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</si>
  <si>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</si>
  <si>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</si>
  <si>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</si>
  <si>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</si>
  <si>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</si>
  <si>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</si>
  <si>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</si>
  <si>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</si>
  <si>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</si>
  <si>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</si>
  <si>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</si>
  <si>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</si>
  <si>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</si>
  <si>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</si>
  <si>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</si>
  <si>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</si>
  <si>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</si>
  <si>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</si>
  <si>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</si>
  <si>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</si>
  <si>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</si>
  <si>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</si>
  <si>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</si>
  <si>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</si>
  <si>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</si>
  <si>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</si>
  <si>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</si>
  <si>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</si>
  <si>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</si>
  <si>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</si>
  <si>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</si>
  <si>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</si>
  <si>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</si>
  <si>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</si>
  <si>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</si>
  <si>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</si>
  <si>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</si>
  <si>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</si>
  <si>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</si>
  <si>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</si>
  <si>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</si>
  <si>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</si>
  <si>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</si>
  <si>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</si>
  <si>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</si>
  <si>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</si>
  <si>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</si>
  <si>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</si>
  <si>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</si>
  <si>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</si>
  <si>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</si>
  <si>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</si>
  <si>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</si>
  <si>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</si>
  <si>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</si>
  <si>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</si>
  <si>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</si>
  <si>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</si>
  <si>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</si>
  <si>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</si>
  <si>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</si>
  <si>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</si>
  <si>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</si>
  <si>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</si>
  <si>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</si>
  <si>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</si>
  <si>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</si>
  <si>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</si>
  <si>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</si>
  <si>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</si>
  <si>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</si>
  <si>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</si>
  <si>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</si>
  <si>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</si>
  <si>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</si>
  <si>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</si>
  <si>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</si>
  <si>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</si>
  <si>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</si>
  <si>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</si>
  <si>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</si>
  <si>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</si>
  <si>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</si>
  <si>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</si>
  <si>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</si>
  <si>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</si>
  <si>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</si>
  <si>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</si>
  <si>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</si>
  <si>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</si>
  <si>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</si>
  <si>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</si>
  <si>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</si>
  <si>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</si>
  <si>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</si>
  <si>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</si>
  <si>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</si>
  <si>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</si>
  <si>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</si>
  <si>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</si>
  <si>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</si>
  <si>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</si>
  <si>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</si>
  <si>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</si>
  <si>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</si>
  <si>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</si>
  <si>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</si>
  <si>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</si>
  <si>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</si>
  <si>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</si>
  <si>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</si>
  <si>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</si>
  <si>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</si>
  <si>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</si>
  <si>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</si>
  <si>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</si>
  <si>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</si>
  <si>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</si>
  <si>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</si>
  <si>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</si>
  <si>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</si>
  <si>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</si>
  <si>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</si>
  <si>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</si>
  <si>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</si>
  <si>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</si>
  <si>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</si>
  <si>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</si>
  <si>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</si>
  <si>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</si>
  <si>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</si>
  <si>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</si>
  <si>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</si>
  <si>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</si>
  <si>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</si>
  <si>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</si>
  <si>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</si>
  <si>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</si>
  <si>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</si>
  <si>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</si>
  <si>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</si>
  <si>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</si>
  <si>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</si>
  <si>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</si>
  <si>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</si>
  <si>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</si>
  <si>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</si>
  <si>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</si>
  <si>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</si>
  <si>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</si>
  <si>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</si>
  <si>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</si>
  <si>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</si>
  <si>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</si>
  <si>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</si>
  <si>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</si>
  <si>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</si>
  <si>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</si>
  <si>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</si>
  <si>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</si>
  <si>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</si>
  <si>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</si>
  <si>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</si>
  <si>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</si>
  <si>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</si>
  <si>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</si>
  <si>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</si>
  <si>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</si>
  <si>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</si>
  <si>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</si>
  <si>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</si>
  <si>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</si>
  <si>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</si>
  <si>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</si>
  <si>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</si>
  <si>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</si>
  <si>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</si>
  <si>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</si>
  <si>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</si>
  <si>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</si>
  <si>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</si>
  <si>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</si>
  <si>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</si>
  <si>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</si>
  <si>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</si>
  <si>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</si>
  <si>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</si>
  <si>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</si>
  <si>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</si>
  <si>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</si>
  <si>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</si>
  <si>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</si>
  <si>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</si>
  <si>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</si>
  <si>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</si>
  <si>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</si>
  <si>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</si>
  <si>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</si>
  <si>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</si>
  <si>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</si>
  <si>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</si>
  <si>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</si>
  <si>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</si>
  <si>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</si>
  <si>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</si>
  <si>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</si>
  <si>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</si>
  <si>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</si>
  <si>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</si>
  <si>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</si>
  <si>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</si>
  <si>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</si>
  <si>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</si>
  <si>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</si>
  <si>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</si>
  <si>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</si>
  <si>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</si>
  <si>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</si>
  <si>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</si>
  <si>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</si>
  <si>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</si>
  <si>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</si>
  <si>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</si>
  <si>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</si>
  <si>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</si>
  <si>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</si>
  <si>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</si>
  <si>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</si>
  <si>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</si>
  <si>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</si>
  <si>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</si>
  <si>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</si>
  <si>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</si>
  <si>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</si>
  <si>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</si>
  <si>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</si>
  <si>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</si>
  <si>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</si>
  <si>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</si>
  <si>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</si>
  <si>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</si>
  <si>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</si>
  <si>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</si>
  <si>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</si>
  <si>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</si>
  <si>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</si>
  <si>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</si>
  <si>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</si>
  <si>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</si>
  <si>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</si>
  <si>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</si>
  <si>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</si>
  <si>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</si>
  <si>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</si>
  <si>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</si>
  <si>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</si>
  <si>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</si>
  <si>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</si>
  <si>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</si>
  <si>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</si>
  <si>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</si>
  <si>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</si>
  <si>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</si>
  <si>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</si>
  <si>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</si>
  <si>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</si>
  <si>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</si>
  <si>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</si>
  <si>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</si>
  <si>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</si>
  <si>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</si>
  <si>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</si>
  <si>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</si>
  <si>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</si>
  <si>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</si>
  <si>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</si>
  <si>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</si>
  <si>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</si>
  <si>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</si>
  <si>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</si>
  <si>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</si>
  <si>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</si>
  <si>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</si>
  <si>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</si>
  <si>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</si>
  <si>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</si>
  <si>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</si>
  <si>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</si>
  <si>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</si>
  <si>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</si>
  <si>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</si>
  <si>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</si>
  <si>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</si>
  <si>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</si>
  <si>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</si>
  <si>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</si>
  <si>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</si>
  <si>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</si>
  <si>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</si>
  <si>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</si>
  <si>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</si>
  <si>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</si>
  <si>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</si>
  <si>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</si>
  <si>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</si>
  <si>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</si>
  <si>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</si>
  <si>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</si>
  <si>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</si>
  <si>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</si>
  <si>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</si>
  <si>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</si>
  <si>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</si>
  <si>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</si>
  <si>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</si>
  <si>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</si>
  <si>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</si>
  <si>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</si>
  <si>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</si>
  <si>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</si>
  <si>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</si>
  <si>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</si>
  <si>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</si>
  <si>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</si>
  <si>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</si>
  <si>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</si>
  <si>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</si>
  <si>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</si>
  <si>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</si>
  <si>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</si>
  <si>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</si>
  <si>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</si>
  <si>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</si>
  <si>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</si>
  <si>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</si>
  <si>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</si>
  <si>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</si>
  <si>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</si>
  <si>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</si>
  <si>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</si>
  <si>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</si>
  <si>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</si>
  <si>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</si>
  <si>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</si>
  <si>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</si>
  <si>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</si>
  <si>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</si>
  <si>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</si>
  <si>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</si>
  <si>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</si>
  <si>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</si>
  <si>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</si>
  <si>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</si>
  <si>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</si>
  <si>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</si>
  <si>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</si>
  <si>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</si>
  <si>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</si>
  <si>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</si>
  <si>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</si>
  <si>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</si>
  <si>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</si>
  <si>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</si>
  <si>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</si>
  <si>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</si>
  <si>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</si>
  <si>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</si>
  <si>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</si>
  <si>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</si>
  <si>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</si>
  <si>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</si>
  <si>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</si>
  <si>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</si>
  <si>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</si>
  <si>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</si>
  <si>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</si>
  <si>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</si>
  <si>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</si>
  <si>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</si>
  <si>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</si>
  <si>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</si>
  <si>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</si>
  <si>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</si>
  <si>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</si>
  <si>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</si>
  <si>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</si>
  <si>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</si>
  <si>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</si>
  <si>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</si>
  <si>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</si>
  <si>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</si>
  <si>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</si>
  <si>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</si>
  <si>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</si>
  <si>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</si>
  <si>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</si>
  <si>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</si>
  <si>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</si>
  <si>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</si>
  <si>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</si>
  <si>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</si>
  <si>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</si>
  <si>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</si>
  <si>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</si>
  <si>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</si>
  <si>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</si>
  <si>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</si>
  <si>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</si>
  <si>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</si>
  <si>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</si>
  <si>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</si>
  <si>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</si>
  <si>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</si>
  <si>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</si>
  <si>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</si>
  <si>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</si>
  <si>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</si>
  <si>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</si>
  <si>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</si>
  <si>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</si>
  <si>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</si>
  <si>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</si>
  <si>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</si>
  <si>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</si>
  <si>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</si>
  <si>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</si>
  <si>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</si>
  <si>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</si>
  <si>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</si>
  <si>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</si>
  <si>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</si>
  <si>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</si>
  <si>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</si>
  <si>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</si>
  <si>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</si>
  <si>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</si>
  <si>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</si>
  <si>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</si>
  <si>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</si>
  <si>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</si>
  <si>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</si>
  <si>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</si>
  <si>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</si>
  <si>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</si>
  <si>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</si>
  <si>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</si>
  <si>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</si>
  <si>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</si>
  <si>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</si>
  <si>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</si>
  <si>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</si>
  <si>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</si>
  <si>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</si>
  <si>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</si>
  <si>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</si>
  <si>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</si>
  <si>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</si>
  <si>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</si>
  <si>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</si>
  <si>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</si>
  <si>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</si>
  <si>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</si>
  <si>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</si>
  <si>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</si>
  <si>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</si>
  <si>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</si>
  <si>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</si>
  <si>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</si>
  <si>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</si>
  <si>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</si>
  <si>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</si>
  <si>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</si>
  <si>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</si>
  <si>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</si>
  <si>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</si>
  <si>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</si>
  <si>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</si>
  <si>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</si>
  <si>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</si>
  <si>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</si>
  <si>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</si>
  <si>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</si>
  <si>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</si>
  <si>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</si>
  <si>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</si>
  <si>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</si>
  <si>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</si>
  <si>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</si>
  <si>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</si>
  <si>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</si>
  <si>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</si>
  <si>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</si>
  <si>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</si>
  <si>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</si>
  <si>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</si>
  <si>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</si>
  <si>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</si>
  <si>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</si>
  <si>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</si>
  <si>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</si>
  <si>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</si>
  <si>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</si>
  <si>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</si>
  <si>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</si>
  <si>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</si>
  <si>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</si>
  <si>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</si>
  <si>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</si>
  <si>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</si>
  <si>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</si>
  <si>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</si>
  <si>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</si>
  <si>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</si>
  <si>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</si>
  <si>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</si>
  <si>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</si>
  <si>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</si>
  <si>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</si>
  <si>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</si>
  <si>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</si>
  <si>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</si>
  <si>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</si>
  <si>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</si>
  <si>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</si>
  <si>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</si>
  <si>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</si>
  <si>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</si>
  <si>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</si>
  <si>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</si>
  <si>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</si>
  <si>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</si>
  <si>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</si>
  <si>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</si>
  <si>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</si>
  <si>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</si>
  <si>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</si>
  <si>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</si>
  <si>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</si>
  <si>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</si>
  <si>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</si>
  <si>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</si>
  <si>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</si>
  <si>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</si>
  <si>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</si>
  <si>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</si>
  <si>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</si>
  <si>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</si>
  <si>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</si>
  <si>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</si>
  <si>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</si>
  <si>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</si>
  <si>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</si>
  <si>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</si>
  <si>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</si>
  <si>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</si>
  <si>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</si>
  <si>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</si>
  <si>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</si>
  <si>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</si>
  <si>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</si>
  <si>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</si>
  <si>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</si>
  <si>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</si>
  <si>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</si>
  <si>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</si>
  <si>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</si>
  <si>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</si>
  <si>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</si>
  <si>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</si>
  <si>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</si>
  <si>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</si>
  <si>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</si>
  <si>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</si>
  <si>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</si>
  <si>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</si>
  <si>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</si>
  <si>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</si>
  <si>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</si>
  <si>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</si>
  <si>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</si>
  <si>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</si>
  <si>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</si>
  <si>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</si>
  <si>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</si>
  <si>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</si>
  <si>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</si>
  <si>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</si>
  <si>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</si>
  <si>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</si>
  <si>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</si>
  <si>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</si>
  <si>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</si>
  <si>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</si>
  <si>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</si>
  <si>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</si>
  <si>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</si>
  <si>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</si>
  <si>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</si>
  <si>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</si>
  <si>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</si>
  <si>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</si>
  <si>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</si>
  <si>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</si>
  <si>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</si>
  <si>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</si>
  <si>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</si>
  <si>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</si>
  <si>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</si>
  <si>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</si>
  <si>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</si>
  <si>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</si>
  <si>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</si>
  <si>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</si>
  <si>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</si>
  <si>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</si>
  <si>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</si>
  <si>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</si>
  <si>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</si>
  <si>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</si>
  <si>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</si>
  <si>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</si>
  <si>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</si>
  <si>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</si>
  <si>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</si>
  <si>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</si>
  <si>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</si>
  <si>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</si>
  <si>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</si>
  <si>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</si>
  <si>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</si>
  <si>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</si>
  <si>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</si>
  <si>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</si>
  <si>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</si>
  <si>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</si>
  <si>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</si>
  <si>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</si>
  <si>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</si>
  <si>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</si>
  <si>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</si>
  <si>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</si>
  <si>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</si>
  <si>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</si>
  <si>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</si>
  <si>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</si>
  <si>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</si>
  <si>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</si>
  <si>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</si>
  <si>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</si>
  <si>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</si>
  <si>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</si>
  <si>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</si>
  <si>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</si>
  <si>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</si>
  <si>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</si>
  <si>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</si>
  <si>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</si>
  <si>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</si>
  <si>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</si>
  <si>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</si>
  <si>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</si>
  <si>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</si>
  <si>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</si>
  <si>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</si>
  <si>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</si>
  <si>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</si>
  <si>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</si>
  <si>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</si>
  <si>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</si>
  <si>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</si>
  <si>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</si>
  <si>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</si>
  <si>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</si>
  <si>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</si>
  <si>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</si>
  <si>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</si>
  <si>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</si>
  <si>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</si>
  <si>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</si>
  <si>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</si>
  <si>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</si>
  <si>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</si>
  <si>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</si>
  <si>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</si>
  <si>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</si>
  <si>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</si>
  <si>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</si>
  <si>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</si>
  <si>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</si>
  <si>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</si>
  <si>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</si>
  <si>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</si>
  <si>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</si>
  <si>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</si>
  <si>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</si>
  <si>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</si>
  <si>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</si>
  <si>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</si>
  <si>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</si>
  <si>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</si>
  <si>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</si>
  <si>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</si>
  <si>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</si>
  <si>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</si>
  <si>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</si>
  <si>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</si>
  <si>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</si>
  <si>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</si>
  <si>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</si>
  <si>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</si>
  <si>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</si>
  <si>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</si>
  <si>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</si>
  <si>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</si>
  <si>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</si>
  <si>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</si>
  <si>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</si>
  <si>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</si>
  <si>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</si>
  <si>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</si>
  <si>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</si>
  <si>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</si>
  <si>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</si>
  <si>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</si>
  <si>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</si>
  <si>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</si>
  <si>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</si>
  <si>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</si>
  <si>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</si>
  <si>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</si>
  <si>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</si>
  <si>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</si>
  <si>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</si>
  <si>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</si>
  <si>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</si>
  <si>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</si>
  <si>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</si>
  <si>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</si>
  <si>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</si>
  <si>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</si>
  <si>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</si>
  <si>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</si>
  <si>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</si>
  <si>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</si>
  <si>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</si>
  <si>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</si>
  <si>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</si>
  <si>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</si>
  <si>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</si>
  <si>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</si>
  <si>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</si>
  <si>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</si>
  <si>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</si>
  <si>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</si>
  <si>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</si>
  <si>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</si>
  <si>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</si>
  <si>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</si>
  <si>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</si>
  <si>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</si>
  <si>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</si>
  <si>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</si>
  <si>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</si>
  <si>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</si>
  <si>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</si>
  <si>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</si>
  <si>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</si>
  <si>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</si>
  <si>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</si>
  <si>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</si>
  <si>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</si>
  <si>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</si>
  <si>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</si>
  <si>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</si>
  <si>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</si>
  <si>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</si>
  <si>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</si>
  <si>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</si>
  <si>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</si>
  <si>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</si>
  <si>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</si>
  <si>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</si>
  <si>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</si>
  <si>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</si>
  <si>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</si>
  <si>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</si>
  <si>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</si>
  <si>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</si>
  <si>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</si>
  <si>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</si>
  <si>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</si>
  <si>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</si>
  <si>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</si>
  <si>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</si>
  <si>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</si>
  <si>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</si>
  <si>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</si>
  <si>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</si>
  <si>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</si>
  <si>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</si>
  <si>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</si>
  <si>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</si>
  <si>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</si>
  <si>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</si>
  <si>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</si>
  <si>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</si>
  <si>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</si>
  <si>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</si>
  <si>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</si>
  <si>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</si>
  <si>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</si>
  <si>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</si>
  <si>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</si>
  <si>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</si>
  <si>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</si>
  <si>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</si>
  <si>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</si>
  <si>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</si>
  <si>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</si>
  <si>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</si>
  <si>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</si>
  <si>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</si>
  <si>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</si>
  <si>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</si>
  <si>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</si>
  <si>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</si>
  <si>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</si>
  <si>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</si>
  <si>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</si>
  <si>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</si>
  <si>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</si>
  <si>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</si>
  <si>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</si>
  <si>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</si>
  <si>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</si>
  <si>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</si>
  <si>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</si>
  <si>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</si>
  <si>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</si>
  <si>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</si>
  <si>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</si>
  <si>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</si>
  <si>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</si>
  <si>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</si>
  <si>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</si>
  <si>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</si>
  <si>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</si>
  <si>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</si>
  <si>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</si>
  <si>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</si>
  <si>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</si>
  <si>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</si>
  <si>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</si>
  <si>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</si>
  <si>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</si>
  <si>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</si>
  <si>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</si>
  <si>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</si>
  <si>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</si>
  <si>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</si>
  <si>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</si>
  <si>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</si>
  <si>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</si>
  <si>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</si>
  <si>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</si>
  <si>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</si>
  <si>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</si>
  <si>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</si>
  <si>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</si>
  <si>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</si>
  <si>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</si>
  <si>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</si>
  <si>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</si>
  <si>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</si>
  <si>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</si>
  <si>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</si>
  <si>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</si>
  <si>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</si>
  <si>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</si>
  <si>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</si>
  <si>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</si>
  <si>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</si>
  <si>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</si>
  <si>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</si>
  <si>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</si>
  <si>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</si>
  <si>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</si>
  <si>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</si>
  <si>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</si>
  <si>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</si>
  <si>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</si>
  <si>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</si>
  <si>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</si>
  <si>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</si>
  <si>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</si>
  <si>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</si>
  <si>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</si>
  <si>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</si>
  <si>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</si>
  <si>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</si>
  <si>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</si>
  <si>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</si>
  <si>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</si>
  <si>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</si>
  <si>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</si>
  <si>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</si>
  <si>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</si>
  <si>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</si>
  <si>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</si>
  <si>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</si>
  <si>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</si>
  <si>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</si>
  <si>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</si>
  <si>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</si>
  <si>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</si>
  <si>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</si>
  <si>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</si>
  <si>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</si>
  <si>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</si>
  <si>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</si>
  <si>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</si>
  <si>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</si>
  <si>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</si>
  <si>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</si>
  <si>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</si>
  <si>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</si>
  <si>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</si>
  <si>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</si>
  <si>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</si>
  <si>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</si>
  <si>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</si>
  <si>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</si>
  <si>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</si>
  <si>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</si>
  <si>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</si>
  <si>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</si>
  <si>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</si>
  <si>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</si>
  <si>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</si>
  <si>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</si>
  <si>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</si>
  <si>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</si>
  <si>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</si>
  <si>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</si>
  <si>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</si>
  <si>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</si>
  <si>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</si>
  <si>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</si>
  <si>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</si>
  <si>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</si>
  <si>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</si>
  <si>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</si>
  <si>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</si>
  <si>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</si>
  <si>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</si>
  <si>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</si>
  <si>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</si>
  <si>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</si>
  <si>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</si>
  <si>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</si>
  <si>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</si>
  <si>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</si>
  <si>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</si>
  <si>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</si>
  <si>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</si>
  <si>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</si>
  <si>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</si>
  <si>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</si>
  <si>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</si>
  <si>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</si>
  <si>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</si>
  <si>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</si>
  <si>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</si>
  <si>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</si>
  <si>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</si>
  <si>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</si>
  <si>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</si>
  <si>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</si>
  <si>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</si>
  <si>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</si>
  <si>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</si>
  <si>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</si>
  <si>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</si>
  <si>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</si>
  <si>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</si>
  <si>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</si>
  <si>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</si>
  <si>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</si>
  <si>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</si>
  <si>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</si>
  <si>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</si>
  <si>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</si>
  <si>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</si>
  <si>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</si>
  <si>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</si>
  <si>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</si>
  <si>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</si>
  <si>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</si>
  <si>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</si>
  <si>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</si>
  <si>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</si>
  <si>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</si>
  <si>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</si>
  <si>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</si>
  <si>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</si>
  <si>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</si>
  <si>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</si>
  <si>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</si>
  <si>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</si>
  <si>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</si>
  <si>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</si>
  <si>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</si>
  <si>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</si>
  <si>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</si>
  <si>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</si>
  <si>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</si>
  <si>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</si>
  <si>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</si>
  <si>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</si>
  <si>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</si>
  <si>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</si>
  <si>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</si>
  <si>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</si>
  <si>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</si>
  <si>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</si>
  <si>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</si>
  <si>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</si>
  <si>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</si>
  <si>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</si>
  <si>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</si>
  <si>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</si>
  <si>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</si>
  <si>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</si>
  <si>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</si>
  <si>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</si>
  <si>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</si>
  <si>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</si>
  <si>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</si>
  <si>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</si>
  <si>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</si>
  <si>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</si>
  <si>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</si>
  <si>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</si>
  <si>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</si>
  <si>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</si>
  <si>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</si>
  <si>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</si>
  <si>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</si>
  <si>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</si>
  <si>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</si>
  <si>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</si>
  <si>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</si>
  <si>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</si>
  <si>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</si>
  <si>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</si>
  <si>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</si>
  <si>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</si>
  <si>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</si>
  <si>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</si>
  <si>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</si>
  <si>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</si>
  <si>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</si>
  <si>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</si>
  <si>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</si>
  <si>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</si>
  <si>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</si>
  <si>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</si>
  <si>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</si>
  <si>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</si>
  <si>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</si>
  <si>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</si>
  <si>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</si>
  <si>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</si>
  <si>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</si>
  <si>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</si>
  <si>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</si>
  <si>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</si>
  <si>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</si>
  <si>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</si>
  <si>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</si>
  <si>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</si>
  <si>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</si>
  <si>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</si>
  <si>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</si>
  <si>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</si>
  <si>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</si>
  <si>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</si>
  <si>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</si>
  <si>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</si>
  <si>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</si>
  <si>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</si>
  <si>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</si>
  <si>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</si>
  <si>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</si>
  <si>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</si>
  <si>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</si>
  <si>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</si>
  <si>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</si>
  <si>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</si>
  <si>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</si>
  <si>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</si>
  <si>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</si>
  <si>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</si>
  <si>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</si>
  <si>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</si>
  <si>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</si>
  <si>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</si>
  <si>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</si>
  <si>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</si>
  <si>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</si>
  <si>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</si>
  <si>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</si>
  <si>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</si>
  <si>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</si>
  <si>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</si>
  <si>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</si>
  <si>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</si>
  <si>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</si>
  <si>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</si>
  <si>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</si>
  <si>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</si>
  <si>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</si>
  <si>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</si>
  <si>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</si>
  <si>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</si>
  <si>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</si>
  <si>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</si>
  <si>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</si>
  <si>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</si>
  <si>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</si>
  <si>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</si>
  <si>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</si>
  <si>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</si>
  <si>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</si>
  <si>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</si>
  <si>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</si>
  <si>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</si>
  <si>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</si>
  <si>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</si>
  <si>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</si>
  <si>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</si>
  <si>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</si>
  <si>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</si>
  <si>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</si>
  <si>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</si>
  <si>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</si>
  <si>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</si>
  <si>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</si>
  <si>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</si>
  <si>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</si>
  <si>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</si>
  <si>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</si>
  <si>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</si>
  <si>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</si>
  <si>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</si>
  <si>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</si>
  <si>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</si>
  <si>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</si>
  <si>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</si>
  <si>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</si>
  <si>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</si>
  <si>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</si>
  <si>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</si>
  <si>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</si>
  <si>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</si>
  <si>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</si>
  <si>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</si>
  <si>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</si>
  <si>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</si>
  <si>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</si>
  <si>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</si>
  <si>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</si>
  <si>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</si>
  <si>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</si>
  <si>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</si>
  <si>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</si>
  <si>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</si>
  <si>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</si>
  <si>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</si>
  <si>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</si>
  <si>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</si>
  <si>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</si>
  <si>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</si>
  <si>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</si>
  <si>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</si>
  <si>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</si>
  <si>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</si>
  <si>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</si>
  <si>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</si>
  <si>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</si>
  <si>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</si>
  <si>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</si>
  <si>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</si>
  <si>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</si>
  <si>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</si>
  <si>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</si>
  <si>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</si>
  <si>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</si>
  <si>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</si>
  <si>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</si>
  <si>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</si>
  <si>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</si>
  <si>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</si>
  <si>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</si>
  <si>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</si>
  <si>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</si>
  <si>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</si>
  <si>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</si>
  <si>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</si>
  <si>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</si>
  <si>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</si>
  <si>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</si>
  <si>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</si>
  <si>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</si>
  <si>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</si>
  <si>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</si>
  <si>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</si>
  <si>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</si>
  <si>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</si>
  <si>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</si>
  <si>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</si>
  <si>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</si>
  <si>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</si>
  <si>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</si>
  <si>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</si>
  <si>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</si>
  <si>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</si>
  <si>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</si>
  <si>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</si>
  <si>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</si>
  <si>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</si>
  <si>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</si>
  <si>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</si>
  <si>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</si>
  <si>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</si>
  <si>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</si>
  <si>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</si>
  <si>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</si>
  <si>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</si>
  <si>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</si>
  <si>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</si>
  <si>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</si>
  <si>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</si>
  <si>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</si>
  <si>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</si>
  <si>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</si>
  <si>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</si>
  <si>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</si>
  <si>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</si>
  <si>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</si>
  <si>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</si>
  <si>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</si>
  <si>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</si>
  <si>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</si>
  <si>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</si>
  <si>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</si>
  <si>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</si>
  <si>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</si>
  <si>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</si>
  <si>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</si>
  <si>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</si>
  <si>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</si>
  <si>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</si>
  <si>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</si>
  <si>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</si>
  <si>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</si>
  <si>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</si>
  <si>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</si>
  <si>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</si>
  <si>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</si>
  <si>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</si>
  <si>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</si>
  <si>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</si>
  <si>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</si>
  <si>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</si>
  <si>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</si>
  <si>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</si>
  <si>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</si>
  <si>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</si>
  <si>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</si>
  <si>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</si>
  <si>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</si>
  <si>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</si>
  <si>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</si>
  <si>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</si>
  <si>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</si>
  <si>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</si>
  <si>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</si>
  <si>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</si>
  <si>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</si>
  <si>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</si>
  <si>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</si>
  <si>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</si>
  <si>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</si>
  <si>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</si>
  <si>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</si>
  <si>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</si>
  <si>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</si>
  <si>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</si>
  <si>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</si>
  <si>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</si>
  <si>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</si>
  <si>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</si>
  <si>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</si>
  <si>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</si>
  <si>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</si>
  <si>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</si>
  <si>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</si>
  <si>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</si>
  <si>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</si>
  <si>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</si>
  <si>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</si>
  <si>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</si>
  <si>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</si>
  <si>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</si>
  <si>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</si>
  <si>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</si>
  <si>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</si>
  <si>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</si>
  <si>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</si>
  <si>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</si>
  <si>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</si>
  <si>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</si>
  <si>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</si>
  <si>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</si>
  <si>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</si>
  <si>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</si>
  <si>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</si>
  <si>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</si>
  <si>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</si>
  <si>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</si>
  <si>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</si>
  <si>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</si>
  <si>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</si>
  <si>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</si>
  <si>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</si>
  <si>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</si>
  <si>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</si>
  <si>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</si>
  <si>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</si>
  <si>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</si>
  <si>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</si>
  <si>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</si>
  <si>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</si>
  <si>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</si>
  <si>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</si>
  <si>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</si>
  <si>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</si>
  <si>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</si>
  <si>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</si>
  <si>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</si>
  <si>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</si>
  <si>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</si>
  <si>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</si>
  <si>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</si>
  <si>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</si>
  <si>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</si>
  <si>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</si>
  <si>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</si>
  <si>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</si>
  <si>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</si>
  <si>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</si>
  <si>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</si>
  <si>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</si>
  <si>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</si>
  <si>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</si>
  <si>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</si>
  <si>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</si>
  <si>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</si>
  <si>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</si>
  <si>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</si>
  <si>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</si>
  <si>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</si>
  <si>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</si>
  <si>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</si>
  <si>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</si>
  <si>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</si>
  <si>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</si>
  <si>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</si>
  <si>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</si>
  <si>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</si>
  <si>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</si>
  <si>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</si>
  <si>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</si>
  <si>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</si>
  <si>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</si>
  <si>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</si>
  <si>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</si>
  <si>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</si>
  <si>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</si>
  <si>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</si>
  <si>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</si>
  <si>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</si>
  <si>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</si>
  <si>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</si>
  <si>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</si>
  <si>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</si>
  <si>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</si>
  <si>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</si>
  <si>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</si>
  <si>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</si>
  <si>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</si>
  <si>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</si>
  <si>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</si>
  <si>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</si>
  <si>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</si>
  <si>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</si>
  <si>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</si>
  <si>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</si>
  <si>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</si>
  <si>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</si>
  <si>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</si>
  <si>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</si>
  <si>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</si>
  <si>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</si>
  <si>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</si>
  <si>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</si>
  <si>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</si>
  <si>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</si>
  <si>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</si>
  <si>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</si>
  <si>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</si>
  <si>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</si>
  <si>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</si>
  <si>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</si>
  <si>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</si>
  <si>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</si>
  <si>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</si>
  <si>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</si>
  <si>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</si>
  <si>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</si>
  <si>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</si>
  <si>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</si>
  <si>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</si>
  <si>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</si>
  <si>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</si>
  <si>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</si>
  <si>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</si>
  <si>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</si>
  <si>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</si>
  <si>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</si>
  <si>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</si>
  <si>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</si>
  <si>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</si>
  <si>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</si>
  <si>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</si>
  <si>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</si>
  <si>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</si>
  <si>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</si>
  <si>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</si>
  <si>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</si>
  <si>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</si>
  <si>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</si>
  <si>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</si>
  <si>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</si>
  <si>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</si>
  <si>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</si>
  <si>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</si>
  <si>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</si>
  <si>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</si>
  <si>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</si>
  <si>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</si>
  <si>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</si>
  <si>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</si>
  <si>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</si>
  <si>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</si>
  <si>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</si>
  <si>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</si>
  <si>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</si>
  <si>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</si>
  <si>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</si>
  <si>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</si>
  <si>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</si>
  <si>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</si>
  <si>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</si>
  <si>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</si>
  <si>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</si>
  <si>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</si>
  <si>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</si>
  <si>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</si>
  <si>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</si>
  <si>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</si>
  <si>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</si>
  <si>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</si>
  <si>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</si>
  <si>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</si>
  <si>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</si>
  <si>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</si>
  <si>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</si>
  <si>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</si>
  <si>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</si>
  <si>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</si>
  <si>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</si>
  <si>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</si>
  <si>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</si>
  <si>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</si>
  <si>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</si>
  <si>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</si>
  <si>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</si>
  <si>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</si>
  <si>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</si>
  <si>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</si>
  <si>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</si>
  <si>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</si>
  <si>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</si>
  <si>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</si>
  <si>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</si>
  <si>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</si>
  <si>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</si>
  <si>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</si>
  <si>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</si>
  <si>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</si>
  <si>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</si>
  <si>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</si>
  <si>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</si>
  <si>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</si>
  <si>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</si>
  <si>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</si>
  <si>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</si>
  <si>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</si>
  <si>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</si>
  <si>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</si>
  <si>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</si>
  <si>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</si>
  <si>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</si>
  <si>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</si>
  <si>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</si>
  <si>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</si>
  <si>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</si>
  <si>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</si>
  <si>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</si>
  <si>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</si>
  <si>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</si>
  <si>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</si>
  <si>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</si>
  <si>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</si>
  <si>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</si>
  <si>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</si>
  <si>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</si>
  <si>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</si>
  <si>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</si>
  <si>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</si>
  <si>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</si>
  <si>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</si>
  <si>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</si>
  <si>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</si>
  <si>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</si>
  <si>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</si>
  <si>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</si>
  <si>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</si>
  <si>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</si>
  <si>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</si>
  <si>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</si>
  <si>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</si>
  <si>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</si>
  <si>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</si>
  <si>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</si>
  <si>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</si>
  <si>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</si>
  <si>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</si>
  <si>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</si>
  <si>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</si>
  <si>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</si>
  <si>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</si>
  <si>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</si>
  <si>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</si>
  <si>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</si>
  <si>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</si>
  <si>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</si>
  <si>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</si>
  <si>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</si>
  <si>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</si>
  <si>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</si>
  <si>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</si>
  <si>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</si>
  <si>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</si>
  <si>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</si>
  <si>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</si>
  <si>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</si>
  <si>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</si>
  <si>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</si>
  <si>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</si>
  <si>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</si>
  <si>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</si>
  <si>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</si>
  <si>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</si>
  <si>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</si>
  <si>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</si>
  <si>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</si>
  <si>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</si>
  <si>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</si>
  <si>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</si>
  <si>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</si>
  <si>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</si>
  <si>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</si>
  <si>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</si>
  <si>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</si>
  <si>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</si>
  <si>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</si>
  <si>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</si>
  <si>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</si>
  <si>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</si>
  <si>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</si>
  <si>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</si>
  <si>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</si>
  <si>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</si>
  <si>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</si>
  <si>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</si>
  <si>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</si>
  <si>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</si>
  <si>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</si>
  <si>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</si>
  <si>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</si>
  <si>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</si>
  <si>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</si>
  <si>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</si>
  <si>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</si>
  <si>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</si>
  <si>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</si>
  <si>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</si>
  <si>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</si>
  <si>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</si>
  <si>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</si>
  <si>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</si>
  <si>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</si>
  <si>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</si>
  <si>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</si>
  <si>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</si>
  <si>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</si>
  <si>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</si>
  <si>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</si>
  <si>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</si>
  <si>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</si>
  <si>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</si>
  <si>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</si>
  <si>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</si>
  <si>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</si>
  <si>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</si>
  <si>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</si>
  <si>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</si>
  <si>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</si>
  <si>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</si>
  <si>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</si>
  <si>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</si>
  <si>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</si>
  <si>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</si>
  <si>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</si>
  <si>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</si>
  <si>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</si>
  <si>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</si>
  <si>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</si>
  <si>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</si>
  <si>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</si>
  <si>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</si>
  <si>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</si>
  <si>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</si>
  <si>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</si>
  <si>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</si>
  <si>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</si>
  <si>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</si>
  <si>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</si>
  <si>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</si>
  <si>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</si>
  <si>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</si>
  <si>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</si>
  <si>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</si>
  <si>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</si>
  <si>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</si>
  <si>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</si>
  <si>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</si>
  <si>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</si>
  <si>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</si>
  <si>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</si>
  <si>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</si>
  <si>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</si>
  <si>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</si>
  <si>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</si>
  <si>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</si>
  <si>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</si>
  <si>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</si>
  <si>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</si>
  <si>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</si>
  <si>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</si>
  <si>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</si>
  <si>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</si>
  <si>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</si>
  <si>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</si>
  <si>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</si>
  <si>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</si>
  <si>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</si>
  <si>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</si>
  <si>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</si>
  <si>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</si>
  <si>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</si>
  <si>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</si>
  <si>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</si>
  <si>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</si>
  <si>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</si>
  <si>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</si>
  <si>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</si>
  <si>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</si>
  <si>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</si>
  <si>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</si>
  <si>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</si>
  <si>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</si>
  <si>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</si>
  <si>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</si>
  <si>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</si>
  <si>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</si>
  <si>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</si>
  <si>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</si>
  <si>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</si>
  <si>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</si>
  <si>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</si>
  <si>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</si>
  <si>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</si>
  <si>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</si>
  <si>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</si>
  <si>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</si>
  <si>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</si>
  <si>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</si>
  <si>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</si>
  <si>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</si>
  <si>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</si>
  <si>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</si>
  <si>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</si>
  <si>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</si>
  <si>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</si>
  <si>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</si>
  <si>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</si>
  <si>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</si>
  <si>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</si>
  <si>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</si>
  <si>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</si>
  <si>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</si>
  <si>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</si>
  <si>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</si>
  <si>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</si>
  <si>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</si>
  <si>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</si>
  <si>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</si>
  <si>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</si>
  <si>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</si>
  <si>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</si>
  <si>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</si>
  <si>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</si>
  <si>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</si>
  <si>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</si>
  <si>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</si>
  <si>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</si>
  <si>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</si>
  <si>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</si>
  <si>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</si>
  <si>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</si>
  <si>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</si>
  <si>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</si>
  <si>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</si>
  <si>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</si>
  <si>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</si>
  <si>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</si>
  <si>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</si>
  <si>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</si>
  <si>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</si>
  <si>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</si>
  <si>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</si>
  <si>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</si>
  <si>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</si>
  <si>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</si>
  <si>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</si>
  <si>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</si>
  <si>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</si>
  <si>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</si>
  <si>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</si>
  <si>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</si>
  <si>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</si>
  <si>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</si>
  <si>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</si>
  <si>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</si>
  <si>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</si>
  <si>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</si>
  <si>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</si>
  <si>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</si>
  <si>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</si>
  <si>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</si>
  <si>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</si>
  <si>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</si>
  <si>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</si>
  <si>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</si>
  <si>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</si>
  <si>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</si>
  <si>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</si>
  <si>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</si>
  <si>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</si>
  <si>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</si>
  <si>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</si>
  <si>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</si>
  <si>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</si>
  <si>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</si>
  <si>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</si>
  <si>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</si>
  <si>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</si>
  <si>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</si>
  <si>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</si>
  <si>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</si>
  <si>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</si>
  <si>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</si>
  <si>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</si>
  <si>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</si>
  <si>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</si>
  <si>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</si>
  <si>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</si>
  <si>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</si>
  <si>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</si>
  <si>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</si>
  <si>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</si>
  <si>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</si>
  <si>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</si>
  <si>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</si>
  <si>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</si>
  <si>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</si>
  <si>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</si>
  <si>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</si>
  <si>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</si>
  <si>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</si>
  <si>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</si>
  <si>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</si>
  <si>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</si>
  <si>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</si>
  <si>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</si>
  <si>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</si>
  <si>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</si>
  <si>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</si>
  <si>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</si>
  <si>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</si>
  <si>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</si>
  <si>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</si>
  <si>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</si>
  <si>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</si>
  <si>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</si>
  <si>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</si>
  <si>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</si>
  <si>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</si>
  <si>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</si>
  <si>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</si>
  <si>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</si>
  <si>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</si>
  <si>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</si>
  <si>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</si>
  <si>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</si>
  <si>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</si>
  <si>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</si>
  <si>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</si>
  <si>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</si>
  <si>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</si>
  <si>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</si>
  <si>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</si>
  <si>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</si>
  <si>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</si>
  <si>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</si>
  <si>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</si>
  <si>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</si>
  <si>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</si>
  <si>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</si>
  <si>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</si>
  <si>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</si>
  <si>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</si>
  <si>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</si>
  <si>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</si>
  <si>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</si>
  <si>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</si>
  <si>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</si>
  <si>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</si>
  <si>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</si>
  <si>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</si>
  <si>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</si>
  <si>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</si>
  <si>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</si>
  <si>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</si>
  <si>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</si>
  <si>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</si>
  <si>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</si>
  <si>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</si>
  <si>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</si>
  <si>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</si>
  <si>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</si>
  <si>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</si>
  <si>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</si>
  <si>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</si>
  <si>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</si>
  <si>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</si>
  <si>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</si>
  <si>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</si>
  <si>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</si>
  <si>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</si>
  <si>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</si>
  <si>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</si>
  <si>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</si>
  <si>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</si>
  <si>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</si>
  <si>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</si>
  <si>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</si>
  <si>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</si>
  <si>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</si>
  <si>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</si>
  <si>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</si>
  <si>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</si>
  <si>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</si>
  <si>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</si>
  <si>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</si>
  <si>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</si>
  <si>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</si>
  <si>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</si>
  <si>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</si>
  <si>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</si>
  <si>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</si>
  <si>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</si>
  <si>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</si>
  <si>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</si>
  <si>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</si>
  <si>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</si>
  <si>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</si>
  <si>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</si>
  <si>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</si>
  <si>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</si>
  <si>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</si>
  <si>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</si>
  <si>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</si>
  <si>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</si>
  <si>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</si>
  <si>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</si>
  <si>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</si>
  <si>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</si>
  <si>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</si>
  <si>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</si>
  <si>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</si>
  <si>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</si>
  <si>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</si>
  <si>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</si>
  <si>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</si>
  <si>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</si>
  <si>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</si>
  <si>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</si>
  <si>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</si>
  <si>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</si>
  <si>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</si>
  <si>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</si>
  <si>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</si>
  <si>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</si>
  <si>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</si>
  <si>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</si>
  <si>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</si>
  <si>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</si>
  <si>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</si>
  <si>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</si>
  <si>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</si>
  <si>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</si>
  <si>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</si>
  <si>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</si>
  <si>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</si>
  <si>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</si>
  <si>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</si>
  <si>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</si>
  <si>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</si>
  <si>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</si>
  <si>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</si>
  <si>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</si>
  <si>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</si>
  <si>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</si>
  <si>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</si>
  <si>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</si>
  <si>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</si>
  <si>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</si>
  <si>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</si>
  <si>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</si>
  <si>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</si>
  <si>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</si>
  <si>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</si>
  <si>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</si>
  <si>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</si>
  <si>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</si>
  <si>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</si>
  <si>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</si>
  <si>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</si>
  <si>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</si>
  <si>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</si>
  <si>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</si>
  <si>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</si>
  <si>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</si>
  <si>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</si>
  <si>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</si>
  <si>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</si>
  <si>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</si>
  <si>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</si>
  <si>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</si>
  <si>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</si>
  <si>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</si>
  <si>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</si>
  <si>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</si>
  <si>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</si>
  <si>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</si>
  <si>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</si>
  <si>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</si>
  <si>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</si>
  <si>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</si>
  <si>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</si>
  <si>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</si>
  <si>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</si>
  <si>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</si>
  <si>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</si>
  <si>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</si>
  <si>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</si>
  <si>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</si>
  <si>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</si>
  <si>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</si>
  <si>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</si>
  <si>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</si>
  <si>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</si>
  <si>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</si>
  <si>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</si>
  <si>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</si>
  <si>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</si>
  <si>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</si>
  <si>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</si>
  <si>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</si>
  <si>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</si>
  <si>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</si>
  <si>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</si>
  <si>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</si>
  <si>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</si>
  <si>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</si>
  <si>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</si>
  <si>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</si>
  <si>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</si>
  <si>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</si>
  <si>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</si>
  <si>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</si>
  <si>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</si>
  <si>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</si>
  <si>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</si>
  <si>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</si>
  <si>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</si>
  <si>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</si>
  <si>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</si>
  <si>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</si>
  <si>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</si>
  <si>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</si>
  <si>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</si>
  <si>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</si>
  <si>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</si>
  <si>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</si>
  <si>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</si>
  <si>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</si>
  <si>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</si>
  <si>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</si>
  <si>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</si>
  <si>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</si>
  <si>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</si>
  <si>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</si>
  <si>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</si>
  <si>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</si>
  <si>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</si>
  <si>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</si>
  <si>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</si>
  <si>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</si>
  <si>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</si>
  <si>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</si>
  <si>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</si>
  <si>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</si>
  <si>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</si>
  <si>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</si>
  <si>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</si>
  <si>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</si>
  <si>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</si>
  <si>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</si>
  <si>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</si>
  <si>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</si>
  <si>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</si>
  <si>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</si>
  <si>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</si>
  <si>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</si>
  <si>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</si>
  <si>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</si>
  <si>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</si>
  <si>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</si>
  <si>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</si>
  <si>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</si>
  <si>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</si>
  <si>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</si>
  <si>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</si>
  <si>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</si>
  <si>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</si>
  <si>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</si>
  <si>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</si>
  <si>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</si>
  <si>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</si>
  <si>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</si>
  <si>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</si>
  <si>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</si>
  <si>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</si>
  <si>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</si>
  <si>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</si>
  <si>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</si>
  <si>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</si>
  <si>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</si>
  <si>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</si>
  <si>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</si>
  <si>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</si>
  <si>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</si>
  <si>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</si>
  <si>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</si>
  <si>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</si>
  <si>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</si>
  <si>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</si>
  <si>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</si>
  <si>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</si>
  <si>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</si>
  <si>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</si>
  <si>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</si>
  <si>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</si>
  <si>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</si>
  <si>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</si>
  <si>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</si>
  <si>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</si>
  <si>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</si>
  <si>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</si>
  <si>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</si>
  <si>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</si>
  <si>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</si>
  <si>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</si>
  <si>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</si>
  <si>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</si>
  <si>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</si>
  <si>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</si>
  <si>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</si>
  <si>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</si>
  <si>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</si>
  <si>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</si>
  <si>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</si>
  <si>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</si>
  <si>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</si>
  <si>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</si>
  <si>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</si>
  <si>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</si>
  <si>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</si>
  <si>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</si>
  <si>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</si>
  <si>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</si>
  <si>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</si>
  <si>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</si>
  <si>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</si>
  <si>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</si>
  <si>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</si>
  <si>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</si>
  <si>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</si>
  <si>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</si>
  <si>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</si>
  <si>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</si>
  <si>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</si>
  <si>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</si>
  <si>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</si>
  <si>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</si>
  <si>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</si>
  <si>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</si>
  <si>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</si>
  <si>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</si>
  <si>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</si>
  <si>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</si>
  <si>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</si>
  <si>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</si>
  <si>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</si>
  <si>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</si>
  <si>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</si>
  <si>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</si>
  <si>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</si>
  <si>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</si>
  <si>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</si>
  <si>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</si>
  <si>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</si>
  <si>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</si>
  <si>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</si>
  <si>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</si>
  <si>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</si>
  <si>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</si>
  <si>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</si>
  <si>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</si>
  <si>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</si>
  <si>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</si>
  <si>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</si>
  <si>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</si>
  <si>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</si>
  <si>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</si>
  <si>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</si>
  <si>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</si>
  <si>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</si>
  <si>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</si>
  <si>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</si>
  <si>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</si>
  <si>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</si>
  <si>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</si>
  <si>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</si>
  <si>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</si>
  <si>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</si>
  <si>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</si>
  <si>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</si>
  <si>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</si>
  <si>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</si>
  <si>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</si>
  <si>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</si>
  <si>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</si>
  <si>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</si>
  <si>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</si>
  <si>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</si>
  <si>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</si>
  <si>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</si>
  <si>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</si>
  <si>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</si>
  <si>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</si>
  <si>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</si>
  <si>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</si>
  <si>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</si>
  <si>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</si>
  <si>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</si>
  <si>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</si>
  <si>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</si>
  <si>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</si>
  <si>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</si>
  <si>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</si>
  <si>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</si>
  <si>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</si>
  <si>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</si>
  <si>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</si>
  <si>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</si>
  <si>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</si>
  <si>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</si>
  <si>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</si>
  <si>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</si>
  <si>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</si>
  <si>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</si>
  <si>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</si>
  <si>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</si>
  <si>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</si>
  <si>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</si>
  <si>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</si>
  <si>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</si>
  <si>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</si>
  <si>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</si>
  <si>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</si>
  <si>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</si>
  <si>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</si>
  <si>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</si>
  <si>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</si>
  <si>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</si>
  <si>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</si>
  <si>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</si>
  <si>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</si>
  <si>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</si>
  <si>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</si>
  <si>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</si>
  <si>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</si>
  <si>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</si>
  <si>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</si>
  <si>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</si>
  <si>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</si>
  <si>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</si>
  <si>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</si>
  <si>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</si>
  <si>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</si>
  <si>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</si>
  <si>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</si>
  <si>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</si>
  <si>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</si>
  <si>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</si>
  <si>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</si>
  <si>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</si>
  <si>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</si>
  <si>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</si>
  <si>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</si>
  <si>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</si>
  <si>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</si>
  <si>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</si>
  <si>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</si>
  <si>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</si>
  <si>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</si>
  <si>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</si>
  <si>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</si>
  <si>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</si>
  <si>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</si>
  <si>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</si>
  <si>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</si>
  <si>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</si>
  <si>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</si>
  <si>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</si>
  <si>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</si>
  <si>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</si>
  <si>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</si>
  <si>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</si>
  <si>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</si>
  <si>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</si>
  <si>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</si>
  <si>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</si>
  <si>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</si>
  <si>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</si>
  <si>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</si>
  <si>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</si>
  <si>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</si>
  <si>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</si>
  <si>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</si>
  <si>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</si>
  <si>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</si>
  <si>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</si>
  <si>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</si>
  <si>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</si>
  <si>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</si>
  <si>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</si>
  <si>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</si>
  <si>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</si>
  <si>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</si>
  <si>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</si>
  <si>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</si>
  <si>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</si>
  <si>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</si>
  <si>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</si>
  <si>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</si>
  <si>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</si>
  <si>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</si>
  <si>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</si>
  <si>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</si>
  <si>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</si>
  <si>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</si>
  <si>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</si>
  <si>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</si>
  <si>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</si>
  <si>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</si>
  <si>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</si>
  <si>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</si>
  <si>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</si>
  <si>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</si>
  <si>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</si>
  <si>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</si>
  <si>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</si>
  <si>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</si>
  <si>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</si>
  <si>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</si>
  <si>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</si>
  <si>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</si>
  <si>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</si>
  <si>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</si>
  <si>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</si>
  <si>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</si>
  <si>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</si>
  <si>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</si>
  <si>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</si>
  <si>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</si>
  <si>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</si>
  <si>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</si>
  <si>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</si>
  <si>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</si>
  <si>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</si>
  <si>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</si>
  <si>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</si>
  <si>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</si>
  <si>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</si>
  <si>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</si>
  <si>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</si>
  <si>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</si>
  <si>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</si>
  <si>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</si>
  <si>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</si>
  <si>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</si>
  <si>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</si>
  <si>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</si>
  <si>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</si>
  <si>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</si>
  <si>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</si>
  <si>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</si>
  <si>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</si>
  <si>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</si>
  <si>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</si>
  <si>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</si>
  <si>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</si>
  <si>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</si>
  <si>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</si>
  <si>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</si>
  <si>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</si>
  <si>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</si>
  <si>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</si>
  <si>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</si>
  <si>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</si>
  <si>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</si>
  <si>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</si>
  <si>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</si>
  <si>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</si>
  <si>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</si>
  <si>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</si>
  <si>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</si>
  <si>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</si>
  <si>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</si>
  <si>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</si>
  <si>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</si>
  <si>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</si>
  <si>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</si>
  <si>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</si>
  <si>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</si>
  <si>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</si>
  <si>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</si>
  <si>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</si>
  <si>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</si>
  <si>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</si>
  <si>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</si>
  <si>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</si>
  <si>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</si>
  <si>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</si>
  <si>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</si>
  <si>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</si>
  <si>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</si>
  <si>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</si>
  <si>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</si>
  <si>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</si>
  <si>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</si>
  <si>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</si>
  <si>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</si>
  <si>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</si>
  <si>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</si>
  <si>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</si>
  <si>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</si>
  <si>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</si>
  <si>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</si>
  <si>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</si>
  <si>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</si>
  <si>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</si>
  <si>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</si>
  <si>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</si>
  <si>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</si>
  <si>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</si>
  <si>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</si>
  <si>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</si>
  <si>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</si>
  <si>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</si>
  <si>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</si>
  <si>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</si>
  <si>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</si>
  <si>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</si>
  <si>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</si>
  <si>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</si>
  <si>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</si>
  <si>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</si>
  <si>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</si>
  <si>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</si>
  <si>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</si>
  <si>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</si>
  <si>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</si>
  <si>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</si>
  <si>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</si>
  <si>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</si>
  <si>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</si>
  <si>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</si>
  <si>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</si>
  <si>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</si>
  <si>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</si>
  <si>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</si>
  <si>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</si>
  <si>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</si>
  <si>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</si>
  <si>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</si>
  <si>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</si>
  <si>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</si>
  <si>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</si>
  <si>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</si>
  <si>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</si>
  <si>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</si>
  <si>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</si>
  <si>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</si>
  <si>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</si>
  <si>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</si>
  <si>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</si>
  <si>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</si>
  <si>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</si>
  <si>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</si>
  <si>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</si>
  <si>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</si>
  <si>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</si>
  <si>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</si>
  <si>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</si>
  <si>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</si>
  <si>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</si>
  <si>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</si>
  <si>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</si>
  <si>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</si>
  <si>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</si>
  <si>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</si>
  <si>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</si>
  <si>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</si>
  <si>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</si>
  <si>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</si>
  <si>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</si>
  <si>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</si>
  <si>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</si>
  <si>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</si>
  <si>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</si>
  <si>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</si>
  <si>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</si>
  <si>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</si>
  <si>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</si>
  <si>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</si>
  <si>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</si>
  <si>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</si>
  <si>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</si>
  <si>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</si>
  <si>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</si>
  <si>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</si>
  <si>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</si>
  <si>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</si>
  <si>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</si>
  <si>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</si>
  <si>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</si>
  <si>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</si>
  <si>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</si>
  <si>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</si>
  <si>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</si>
  <si>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</si>
  <si>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</si>
  <si>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</si>
  <si>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</si>
  <si>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</si>
  <si>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</si>
  <si>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</si>
  <si>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</si>
  <si>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</si>
  <si>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</si>
  <si>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</si>
  <si>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</si>
  <si>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</si>
  <si>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</si>
  <si>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</si>
  <si>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</si>
  <si>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</si>
  <si>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</si>
  <si>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</si>
  <si>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</si>
  <si>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</si>
  <si>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</si>
  <si>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</si>
  <si>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</si>
  <si>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</si>
  <si>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</si>
  <si>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</si>
  <si>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</si>
  <si>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</si>
  <si>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</si>
  <si>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</si>
  <si>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</si>
  <si>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</si>
  <si>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</si>
  <si>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</si>
  <si>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</si>
  <si>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</si>
  <si>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</si>
  <si>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</si>
  <si>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</si>
  <si>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</si>
  <si>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</si>
  <si>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</si>
  <si>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</si>
  <si>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</si>
  <si>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</si>
  <si>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</si>
  <si>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</si>
  <si>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</si>
  <si>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</si>
  <si>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</si>
  <si>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</si>
  <si>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</si>
  <si>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</si>
  <si>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</si>
  <si>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</si>
  <si>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</si>
  <si>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</si>
  <si>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</si>
  <si>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</si>
  <si>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</si>
  <si>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</si>
  <si>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</si>
  <si>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</si>
  <si>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</si>
  <si>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</si>
  <si>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</si>
  <si>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</si>
  <si>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</si>
  <si>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</si>
  <si>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</si>
  <si>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</si>
  <si>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</si>
  <si>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</si>
  <si>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</si>
  <si>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</si>
  <si>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</si>
  <si>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</si>
  <si>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</si>
  <si>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</si>
  <si>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</si>
  <si>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</si>
  <si>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</si>
  <si>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</si>
  <si>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</si>
  <si>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</si>
  <si>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</si>
  <si>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</si>
  <si>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</si>
  <si>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</si>
  <si>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</si>
  <si>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</si>
  <si>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</si>
  <si>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</si>
  <si>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</si>
  <si>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</si>
  <si>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</si>
  <si>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</si>
  <si>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</si>
  <si>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</si>
  <si>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</si>
  <si>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</si>
  <si>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</si>
  <si>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</si>
  <si>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</si>
  <si>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</si>
  <si>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</si>
  <si>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</si>
  <si>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</si>
  <si>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</si>
  <si>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</si>
  <si>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</si>
  <si>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</si>
  <si>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</si>
  <si>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</si>
  <si>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</si>
  <si>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</si>
  <si>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</si>
  <si>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</si>
  <si>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</si>
  <si>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</si>
  <si>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</si>
  <si>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</si>
  <si>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</si>
  <si>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</si>
  <si>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</si>
  <si>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</si>
  <si>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</si>
  <si>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</si>
  <si>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</si>
  <si>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</si>
  <si>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</si>
  <si>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</si>
  <si>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</si>
  <si>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</si>
  <si>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</si>
  <si>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</si>
  <si>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</si>
  <si>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</si>
  <si>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</si>
  <si>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</si>
  <si>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</si>
  <si>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</si>
  <si>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</si>
  <si>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</si>
  <si>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</si>
  <si>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</si>
  <si>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</si>
  <si>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</si>
  <si>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</si>
  <si>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</si>
  <si>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</si>
  <si>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</si>
  <si>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</si>
  <si>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</si>
  <si>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</si>
  <si>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</si>
  <si>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</si>
  <si>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</si>
  <si>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</si>
  <si>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</si>
  <si>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</si>
  <si>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</si>
  <si>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</si>
  <si>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</si>
  <si>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</si>
  <si>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</si>
  <si>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</si>
  <si>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</si>
  <si>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</si>
  <si>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</si>
  <si>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</si>
  <si>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</si>
  <si>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</si>
  <si>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</si>
  <si>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</si>
  <si>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</si>
  <si>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</si>
  <si>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</si>
  <si>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</si>
  <si>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</si>
  <si>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</si>
  <si>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</si>
  <si>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</si>
  <si>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</si>
  <si>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</si>
  <si>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</si>
  <si>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</si>
  <si>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</si>
  <si>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</si>
  <si>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</si>
  <si>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</si>
  <si>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</si>
  <si>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</si>
  <si>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</si>
  <si>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</si>
  <si>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</si>
  <si>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</si>
  <si>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</si>
  <si>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</si>
  <si>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</si>
  <si>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</si>
  <si>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</si>
  <si>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</si>
  <si>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</si>
  <si>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</si>
  <si>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</si>
  <si>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</si>
  <si>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</si>
  <si>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</si>
  <si>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</si>
  <si>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</si>
  <si>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</si>
  <si>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</si>
  <si>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</si>
  <si>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</si>
  <si>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</si>
  <si>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</si>
  <si>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</si>
  <si>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</si>
  <si>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</si>
  <si>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</si>
  <si>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</si>
  <si>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</si>
  <si>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</si>
  <si>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</si>
  <si>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</si>
  <si>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</si>
  <si>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</si>
  <si>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</si>
  <si>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</si>
  <si>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</si>
  <si>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</si>
  <si>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</si>
  <si>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</si>
  <si>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</si>
  <si>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</si>
  <si>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</si>
  <si>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</si>
  <si>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</si>
  <si>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</si>
  <si>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</si>
  <si>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</si>
  <si>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</si>
  <si>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</si>
  <si>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</si>
  <si>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</si>
  <si>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</si>
  <si>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</si>
  <si>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</si>
  <si>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</si>
  <si>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</si>
  <si>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</si>
  <si>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</si>
  <si>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</si>
  <si>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</si>
  <si>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</si>
  <si>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</si>
  <si>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</si>
  <si>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</si>
  <si>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</si>
  <si>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</si>
  <si>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</si>
  <si>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</si>
  <si>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</si>
  <si>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</si>
  <si>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</si>
  <si>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</si>
  <si>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</si>
  <si>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</si>
  <si>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</si>
  <si>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</si>
  <si>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</si>
  <si>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</si>
  <si>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</si>
  <si>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</si>
  <si>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</si>
  <si>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</si>
  <si>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</si>
  <si>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</si>
  <si>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</si>
  <si>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</si>
  <si>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</si>
  <si>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</si>
  <si>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</si>
  <si>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</si>
  <si>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</si>
  <si>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</si>
  <si>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</si>
  <si>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</si>
  <si>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</si>
  <si>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</si>
  <si>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</si>
  <si>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</si>
  <si>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</si>
  <si>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</si>
  <si>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</si>
  <si>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</si>
  <si>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</si>
  <si>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</si>
  <si>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</si>
  <si>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</si>
  <si>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</si>
  <si>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</si>
  <si>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</si>
  <si>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</si>
  <si>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</si>
  <si>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</si>
  <si>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</si>
  <si>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</si>
  <si>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</si>
  <si>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</si>
  <si>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</si>
  <si>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</si>
  <si>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</si>
  <si>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</si>
  <si>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</si>
  <si>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</si>
  <si>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</si>
  <si>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</si>
  <si>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</si>
  <si>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</si>
  <si>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</si>
  <si>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</si>
  <si>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</si>
  <si>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</si>
  <si>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</si>
  <si>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</si>
  <si>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</si>
  <si>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</si>
  <si>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</si>
  <si>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</si>
  <si>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</si>
  <si>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</si>
  <si>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</si>
  <si>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</si>
  <si>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</si>
  <si>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</si>
  <si>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</si>
  <si>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</si>
  <si>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</si>
  <si>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</si>
  <si>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</si>
  <si>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</si>
  <si>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</si>
  <si>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</si>
  <si>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</si>
  <si>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</si>
  <si>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</si>
  <si>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</si>
  <si>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</si>
  <si>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</si>
  <si>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</si>
  <si>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</si>
  <si>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</si>
  <si>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</si>
  <si>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</si>
  <si>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</si>
  <si>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</si>
  <si>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</si>
  <si>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</si>
  <si>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</si>
  <si>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</si>
  <si>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</si>
  <si>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</si>
  <si>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</si>
  <si>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</si>
  <si>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</si>
  <si>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</si>
  <si>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</si>
  <si>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</si>
  <si>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</si>
  <si>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</si>
  <si>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</si>
  <si>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</si>
  <si>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</si>
  <si>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</si>
  <si>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</si>
  <si>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</si>
  <si>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</si>
  <si>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</si>
  <si>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</si>
  <si>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</si>
  <si>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</si>
  <si>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</si>
  <si>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</si>
  <si>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</si>
  <si>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</si>
  <si>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</si>
  <si>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</si>
  <si>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</si>
  <si>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</si>
  <si>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</si>
  <si>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</si>
  <si>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</si>
  <si>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</si>
  <si>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</si>
  <si>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</si>
  <si>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</si>
  <si>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</si>
  <si>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</si>
  <si>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</si>
  <si>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</si>
  <si>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</si>
  <si>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</si>
  <si>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</si>
  <si>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</si>
  <si>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</si>
  <si>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</si>
  <si>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</si>
  <si>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</si>
  <si>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</si>
  <si>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</si>
  <si>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</si>
  <si>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</si>
  <si>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</si>
  <si>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</si>
  <si>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</si>
  <si>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</si>
  <si>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</si>
  <si>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</si>
  <si>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</si>
  <si>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</si>
  <si>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</si>
  <si>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</si>
  <si>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</si>
  <si>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</si>
  <si>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</si>
  <si>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</si>
  <si>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</si>
  <si>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</si>
  <si>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</si>
  <si>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</si>
  <si>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</si>
  <si>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</si>
  <si>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</si>
  <si>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</si>
  <si>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</si>
  <si>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</si>
  <si>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</si>
  <si>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</si>
  <si>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</si>
  <si>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</si>
  <si>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</si>
  <si>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</si>
  <si>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</si>
  <si>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</si>
  <si>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</si>
  <si>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</si>
  <si>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</si>
  <si>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</si>
  <si>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</si>
  <si>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</si>
  <si>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</si>
  <si>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</si>
  <si>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</si>
  <si>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</si>
  <si>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</si>
  <si>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</si>
  <si>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</si>
  <si>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</si>
  <si>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</si>
  <si>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</si>
  <si>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</si>
  <si>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</si>
  <si>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</si>
  <si>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</si>
  <si>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</si>
  <si>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</si>
  <si>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</si>
  <si>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</si>
  <si>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</si>
  <si>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</si>
  <si>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</si>
  <si>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</si>
  <si>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</si>
  <si>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</si>
  <si>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</si>
  <si>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</si>
  <si>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</si>
  <si>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</si>
  <si>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</si>
  <si>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</si>
  <si>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</si>
  <si>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</si>
  <si>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</si>
  <si>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</si>
  <si>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</si>
  <si>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</si>
  <si>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</si>
  <si>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</si>
  <si>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</si>
  <si>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</si>
  <si>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</si>
  <si>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</si>
  <si>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</si>
  <si>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</si>
  <si>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</si>
  <si>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</si>
  <si>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</si>
  <si>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</si>
  <si>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</si>
  <si>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</si>
  <si>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</si>
  <si>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</si>
  <si>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</si>
  <si>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</si>
  <si>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</si>
  <si>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</si>
  <si>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</si>
  <si>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</si>
  <si>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</si>
  <si>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</si>
  <si>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</si>
  <si>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</si>
  <si>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</si>
  <si>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</si>
  <si>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</si>
  <si>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</si>
  <si>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</si>
  <si>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</si>
  <si>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</si>
  <si>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</si>
  <si>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</si>
  <si>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</si>
  <si>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</si>
  <si>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</si>
  <si>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</si>
  <si>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</si>
  <si>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</si>
  <si>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</si>
  <si>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</si>
  <si>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</si>
  <si>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</si>
  <si>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</si>
  <si>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</si>
  <si>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</si>
  <si>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</si>
  <si>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</si>
  <si>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</si>
  <si>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</si>
  <si>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</si>
  <si>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</si>
  <si>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</si>
  <si>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</si>
  <si>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</si>
  <si>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</si>
  <si>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</si>
  <si>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</si>
  <si>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</si>
  <si>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</si>
  <si>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</si>
  <si>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</si>
  <si>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</si>
  <si>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</si>
  <si>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</si>
  <si>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</si>
  <si>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</si>
  <si>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</si>
  <si>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</si>
  <si>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</si>
  <si>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</si>
  <si>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</si>
  <si>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</si>
  <si>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</si>
  <si>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</si>
  <si>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</si>
  <si>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</si>
  <si>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</si>
  <si>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</si>
  <si>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</si>
  <si>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</si>
  <si>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</si>
  <si>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</si>
  <si>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</si>
  <si>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</si>
  <si>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</si>
  <si>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</si>
  <si>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</si>
  <si>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</si>
  <si>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</si>
  <si>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</si>
  <si>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</si>
  <si>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</si>
  <si>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</si>
  <si>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</si>
  <si>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</si>
  <si>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</si>
  <si>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</si>
  <si>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</si>
  <si>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</si>
  <si>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</si>
  <si>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</si>
  <si>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</si>
  <si>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</si>
  <si>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</si>
  <si>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</si>
  <si>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</si>
  <si>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</si>
  <si>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</si>
  <si>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</si>
  <si>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</si>
  <si>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</si>
  <si>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</si>
  <si>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</si>
  <si>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</si>
  <si>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</si>
  <si>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</si>
  <si>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</si>
  <si>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</si>
  <si>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</si>
  <si>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</si>
  <si>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</si>
  <si>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</si>
  <si>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</si>
  <si>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</si>
  <si>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</si>
  <si>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</si>
  <si>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</si>
  <si>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</si>
  <si>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</si>
  <si>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</si>
  <si>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</si>
  <si>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</si>
  <si>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</si>
  <si>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</si>
  <si>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</si>
  <si>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</si>
  <si>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</si>
  <si>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</si>
  <si>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</si>
  <si>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</si>
  <si>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</si>
  <si>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</si>
  <si>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</si>
  <si>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</si>
  <si>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</si>
  <si>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</si>
  <si>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</si>
  <si>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</si>
  <si>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</si>
  <si>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</si>
  <si>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</si>
  <si>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</si>
  <si>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</si>
  <si>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</si>
  <si>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</si>
  <si>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</si>
  <si>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</si>
  <si>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</si>
  <si>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</si>
  <si>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</si>
  <si>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</si>
  <si>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</si>
  <si>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</si>
  <si>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</si>
  <si>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</si>
  <si>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</si>
  <si>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</si>
  <si>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</si>
  <si>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</si>
  <si>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</si>
  <si>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</si>
  <si>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</si>
  <si>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</si>
  <si>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</si>
  <si>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</si>
  <si>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</si>
  <si>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</si>
  <si>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</si>
  <si>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</si>
  <si>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</si>
  <si>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</si>
  <si>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</si>
  <si>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</si>
  <si>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</si>
  <si>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</si>
  <si>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</si>
  <si>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</si>
  <si>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</si>
  <si>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</si>
  <si>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</si>
  <si>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</si>
  <si>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</si>
  <si>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</si>
  <si>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</si>
  <si>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</si>
  <si>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</si>
  <si>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</si>
  <si>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</si>
  <si>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</si>
  <si>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</si>
  <si>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</si>
  <si>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</si>
  <si>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</si>
  <si>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</si>
  <si>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</si>
  <si>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</si>
  <si>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</si>
  <si>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</si>
  <si>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</si>
  <si>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</si>
  <si>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</si>
  <si>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</si>
  <si>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</si>
  <si>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</si>
  <si>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</si>
  <si>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</si>
  <si>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</si>
  <si>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</si>
  <si>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</si>
  <si>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</si>
  <si>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</si>
  <si>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</si>
  <si>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</si>
  <si>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</si>
  <si>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</si>
  <si>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</si>
  <si>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</si>
  <si>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</si>
  <si>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</si>
  <si>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</si>
  <si>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</si>
  <si>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</si>
  <si>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</si>
  <si>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</si>
  <si>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</si>
  <si>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</si>
  <si>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</si>
  <si>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</si>
  <si>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</si>
  <si>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</si>
  <si>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</si>
  <si>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</si>
  <si>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</si>
  <si>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</si>
  <si>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</si>
  <si>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</si>
  <si>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</si>
  <si>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</si>
  <si>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</si>
  <si>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</si>
  <si>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</si>
  <si>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</si>
  <si>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</si>
  <si>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</si>
  <si>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</si>
  <si>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</si>
  <si>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</si>
  <si>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</si>
  <si>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</si>
  <si>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</si>
  <si>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</si>
  <si>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</si>
  <si>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</si>
  <si>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</si>
  <si>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</si>
  <si>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</si>
  <si>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</si>
  <si>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</si>
  <si>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</si>
  <si>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</si>
  <si>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</si>
  <si>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</si>
  <si>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</si>
  <si>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</si>
  <si>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</si>
  <si>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</si>
  <si>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</si>
  <si>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</si>
  <si>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</si>
  <si>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</si>
  <si>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</si>
  <si>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</si>
  <si>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</si>
  <si>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</si>
  <si>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</si>
  <si>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</si>
  <si>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</si>
  <si>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</si>
  <si>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</si>
  <si>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</si>
  <si>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</si>
  <si>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</si>
  <si>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</si>
  <si>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</si>
  <si>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</si>
  <si>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</si>
  <si>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</si>
  <si>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</si>
  <si>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</si>
  <si>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</si>
  <si>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</si>
  <si>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</si>
  <si>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</si>
  <si>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</si>
  <si>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</si>
  <si>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</si>
  <si>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</si>
  <si>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</si>
  <si>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</si>
  <si>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</si>
  <si>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</si>
  <si>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</si>
  <si>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</si>
  <si>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</si>
  <si>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</si>
  <si>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</si>
  <si>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</si>
  <si>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</si>
  <si>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</si>
  <si>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</si>
  <si>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</si>
  <si>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</si>
  <si>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</si>
  <si>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</si>
  <si>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</si>
  <si>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</si>
  <si>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</si>
  <si>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</si>
  <si>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</si>
  <si>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</si>
  <si>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</si>
  <si>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</si>
  <si>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</si>
  <si>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</si>
  <si>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</si>
  <si>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</si>
  <si>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</si>
  <si>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</si>
  <si>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</si>
  <si>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</si>
  <si>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</si>
  <si>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</si>
  <si>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</si>
  <si>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</si>
  <si>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</si>
  <si>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</si>
  <si>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</si>
  <si>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</si>
  <si>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</si>
  <si>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</si>
  <si>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</si>
  <si>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</si>
  <si>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</si>
  <si>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</si>
  <si>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</si>
  <si>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</si>
  <si>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</si>
  <si>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</si>
  <si>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</si>
  <si>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</si>
  <si>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</si>
  <si>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</si>
  <si>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</si>
  <si>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</si>
  <si>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</si>
  <si>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</si>
  <si>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</si>
  <si>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</si>
  <si>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</si>
  <si>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</si>
  <si>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</si>
  <si>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</si>
  <si>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</si>
  <si>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</si>
  <si>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</si>
  <si>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</si>
  <si>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</si>
  <si>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</si>
  <si>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</si>
  <si>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</si>
  <si>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</si>
  <si>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</si>
  <si>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</si>
  <si>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</si>
  <si>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</si>
  <si>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</si>
  <si>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</si>
  <si>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</si>
  <si>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</si>
  <si>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</si>
  <si>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</si>
  <si>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</si>
  <si>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</si>
  <si>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</si>
  <si>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</si>
  <si>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</si>
  <si>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</si>
  <si>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</si>
  <si>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</si>
  <si>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</si>
  <si>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</si>
  <si>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</si>
  <si>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</si>
  <si>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</si>
  <si>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</si>
  <si>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</si>
  <si>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</si>
  <si>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</si>
  <si>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</si>
  <si>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</si>
  <si>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</si>
  <si>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</si>
  <si>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</si>
  <si>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</si>
  <si>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</si>
  <si>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</si>
  <si>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</si>
  <si>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</si>
  <si>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</si>
  <si>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</si>
  <si>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</si>
  <si>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</si>
  <si>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</si>
  <si>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</si>
  <si>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</si>
  <si>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</si>
  <si>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</si>
  <si>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</si>
  <si>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</si>
  <si>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</si>
  <si>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</si>
  <si>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</si>
  <si>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</si>
  <si>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</si>
  <si>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</si>
  <si>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</si>
  <si>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</si>
  <si>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</si>
  <si>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</si>
  <si>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</si>
  <si>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</si>
  <si>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</si>
  <si>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</si>
  <si>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</si>
  <si>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</si>
  <si>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</si>
  <si>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</si>
  <si>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</si>
  <si>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</si>
  <si>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</si>
  <si>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</si>
  <si>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</si>
  <si>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</si>
  <si>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</si>
  <si>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</si>
  <si>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</si>
  <si>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</si>
  <si>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</si>
  <si>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</si>
  <si>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</si>
  <si>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</si>
  <si>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</si>
  <si>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</si>
  <si>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</si>
  <si>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</si>
  <si>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</si>
  <si>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</si>
  <si>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</si>
  <si>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</si>
  <si>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</si>
  <si>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</si>
  <si>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</si>
  <si>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</si>
  <si>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</si>
  <si>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</si>
  <si>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</si>
  <si>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</si>
  <si>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</si>
  <si>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</si>
  <si>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</si>
  <si>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</si>
  <si>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</si>
  <si>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</si>
  <si>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</si>
  <si>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</si>
  <si>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</si>
  <si>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</si>
  <si>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</si>
  <si>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</si>
  <si>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</si>
  <si>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</si>
  <si>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</si>
  <si>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</si>
  <si>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</si>
  <si>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</si>
  <si>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</si>
  <si>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</si>
  <si>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</si>
  <si>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</si>
  <si>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</si>
  <si>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</si>
  <si>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</si>
  <si>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</si>
  <si>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</si>
  <si>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</si>
  <si>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</si>
  <si>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</si>
  <si>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</si>
  <si>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</si>
  <si>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</si>
  <si>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</si>
  <si>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</si>
  <si>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</si>
  <si>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</si>
  <si>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</si>
  <si>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</si>
  <si>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</si>
  <si>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</si>
  <si>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</si>
  <si>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</si>
  <si>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</si>
  <si>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</si>
  <si>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</si>
  <si>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</si>
  <si>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</si>
  <si>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</si>
  <si>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</si>
  <si>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</si>
  <si>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</si>
  <si>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</si>
  <si>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</si>
  <si>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</si>
  <si>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</si>
  <si>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</si>
  <si>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</si>
  <si>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</si>
  <si>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</si>
  <si>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</si>
  <si>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</si>
  <si>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</si>
  <si>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</si>
  <si>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</si>
  <si>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</si>
  <si>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</si>
  <si>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</si>
  <si>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</si>
  <si>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</si>
  <si>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</si>
  <si>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</si>
  <si>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</si>
  <si>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</si>
  <si>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</si>
  <si>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</si>
  <si>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</si>
  <si>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</si>
  <si>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</si>
  <si>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</si>
  <si>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</si>
  <si>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</si>
  <si>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</si>
  <si>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</si>
  <si>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</si>
  <si>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</si>
  <si>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</si>
  <si>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</si>
  <si>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</si>
  <si>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</si>
  <si>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</si>
  <si>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</si>
  <si>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</si>
  <si>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</si>
  <si>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</si>
  <si>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</si>
  <si>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</si>
  <si>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</si>
  <si>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</si>
  <si>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</si>
  <si>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</si>
  <si>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</si>
  <si>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</si>
  <si>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</si>
  <si>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</si>
  <si>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</si>
  <si>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</si>
  <si>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</si>
  <si>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</si>
  <si>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</si>
  <si>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</si>
  <si>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</si>
  <si>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</si>
  <si>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</si>
  <si>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</si>
  <si>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</si>
  <si>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</si>
  <si>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</si>
  <si>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</si>
  <si>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</si>
  <si>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</si>
  <si>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</si>
  <si>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</si>
  <si>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</si>
  <si>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</si>
  <si>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</si>
  <si>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</si>
  <si>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</si>
  <si>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</si>
  <si>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</si>
  <si>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</si>
  <si>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</si>
  <si>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</si>
  <si>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</si>
  <si>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</si>
  <si>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</si>
  <si>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</si>
  <si>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</si>
  <si>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</si>
  <si>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</si>
  <si>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</si>
  <si>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</si>
  <si>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</si>
  <si>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</si>
  <si>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</si>
  <si>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</si>
  <si>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</si>
  <si>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</si>
  <si>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</si>
  <si>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</si>
  <si>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</si>
  <si>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</si>
  <si>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</si>
  <si>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</si>
  <si>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</si>
  <si>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</si>
  <si>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</si>
  <si>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</si>
  <si>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</si>
  <si>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</si>
  <si>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</si>
  <si>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</si>
  <si>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</si>
  <si>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</si>
  <si>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</si>
  <si>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</si>
  <si>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</si>
  <si>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</si>
  <si>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</si>
  <si>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</si>
  <si>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</si>
  <si>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</si>
  <si>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</si>
  <si>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</si>
  <si>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</si>
  <si>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</si>
  <si>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</si>
  <si>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</si>
  <si>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</si>
  <si>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</si>
  <si>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</si>
  <si>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</si>
  <si>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</si>
  <si>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</si>
  <si>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</si>
  <si>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</si>
  <si>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</si>
  <si>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</si>
  <si>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</si>
  <si>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</si>
  <si>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</si>
  <si>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</si>
  <si>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</si>
  <si>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</si>
  <si>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</si>
  <si>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</si>
  <si>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</si>
  <si>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</si>
  <si>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</si>
  <si>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</si>
  <si>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</si>
  <si>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</si>
  <si>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</si>
  <si>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</si>
  <si>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</si>
  <si>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</si>
  <si>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</si>
  <si>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</si>
  <si>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</si>
  <si>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</si>
  <si>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</si>
  <si>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</si>
  <si>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</si>
  <si>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</si>
  <si>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</si>
  <si>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</si>
  <si>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</si>
  <si>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</si>
  <si>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</si>
  <si>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</si>
  <si>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</si>
  <si>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</si>
  <si>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</si>
  <si>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</si>
  <si>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</si>
  <si>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</si>
  <si>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</si>
  <si>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</si>
  <si>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</si>
  <si>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</si>
  <si>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</si>
  <si>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</si>
  <si>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</si>
  <si>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</si>
  <si>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</si>
  <si>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</si>
  <si>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</si>
  <si>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</si>
  <si>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</si>
  <si>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</si>
  <si>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</si>
  <si>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</si>
  <si>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</si>
  <si>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</si>
  <si>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</si>
  <si>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</si>
  <si>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</si>
  <si>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</si>
  <si>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</si>
  <si>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</si>
  <si>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</si>
  <si>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</si>
  <si>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</si>
  <si>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</si>
  <si>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</si>
  <si>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</si>
  <si>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</si>
  <si>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</si>
  <si>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</si>
  <si>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</si>
  <si>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</si>
  <si>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</si>
  <si>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</si>
  <si>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</si>
  <si>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</si>
  <si>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</si>
  <si>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</si>
  <si>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</si>
  <si>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</si>
  <si>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</si>
  <si>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</si>
  <si>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</si>
  <si>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</si>
  <si>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</si>
  <si>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</si>
  <si>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</si>
  <si>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</si>
  <si>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</si>
  <si>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</si>
  <si>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</si>
  <si>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</si>
  <si>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</si>
  <si>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</si>
  <si>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</si>
  <si>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</si>
  <si>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</si>
  <si>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</si>
  <si>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</si>
  <si>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</si>
  <si>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</si>
  <si>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</si>
  <si>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</si>
  <si>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</si>
  <si>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</si>
  <si>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</si>
  <si>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</si>
  <si>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</si>
  <si>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</si>
  <si>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</si>
  <si>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</si>
  <si>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</si>
  <si>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</si>
  <si>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</si>
  <si>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</si>
  <si>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</si>
  <si>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</si>
  <si>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</si>
  <si>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</si>
  <si>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</si>
  <si>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</si>
  <si>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</si>
  <si>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</si>
  <si>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</si>
  <si>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</si>
  <si>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</si>
  <si>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</si>
  <si>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</si>
  <si>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</si>
  <si>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</si>
  <si>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</si>
  <si>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</si>
  <si>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</si>
  <si>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</si>
  <si>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</si>
  <si>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</si>
  <si>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</si>
  <si>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</si>
  <si>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</si>
  <si>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</si>
  <si>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</si>
  <si>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</si>
  <si>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</si>
  <si>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</si>
  <si>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</si>
  <si>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</si>
  <si>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</si>
  <si>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</si>
  <si>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</si>
  <si>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</si>
  <si>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</si>
  <si>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</si>
  <si>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</si>
  <si>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</si>
  <si>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</si>
  <si>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</si>
  <si>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</si>
  <si>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</si>
  <si>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</si>
  <si>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</si>
  <si>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</si>
  <si>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</si>
  <si>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</si>
  <si>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</si>
  <si>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</si>
  <si>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</si>
  <si>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</si>
  <si>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</si>
  <si>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</si>
  <si>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</si>
  <si>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</si>
  <si>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</si>
  <si>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</si>
  <si>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</si>
  <si>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</si>
  <si>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</si>
  <si>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</si>
  <si>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</si>
  <si>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</si>
  <si>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</si>
  <si>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</si>
  <si>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</si>
  <si>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</si>
  <si>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</si>
  <si>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</si>
  <si>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</si>
  <si>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</si>
  <si>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</si>
  <si>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</si>
  <si>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</si>
  <si>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</si>
  <si>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</si>
  <si>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</si>
  <si>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</si>
  <si>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</si>
  <si>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</si>
  <si>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</si>
  <si>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</si>
  <si>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</si>
  <si>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</si>
  <si>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</si>
  <si>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</si>
  <si>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</si>
  <si>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</si>
  <si>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</si>
  <si>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</si>
  <si>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</si>
  <si>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</si>
  <si>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</si>
  <si>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</si>
  <si>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</si>
  <si>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</si>
  <si>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</si>
  <si>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</si>
  <si>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</si>
  <si>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</si>
  <si>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</si>
  <si>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</si>
  <si>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</si>
  <si>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</si>
  <si>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</si>
  <si>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</si>
  <si>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</si>
  <si>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</si>
  <si>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</si>
  <si>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</si>
  <si>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</si>
  <si>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</si>
  <si>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</si>
  <si>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</si>
  <si>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</si>
  <si>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</si>
  <si>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</si>
  <si>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</si>
  <si>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</si>
  <si>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</si>
  <si>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</si>
  <si>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</si>
  <si>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</si>
  <si>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</si>
  <si>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</si>
  <si>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</si>
  <si>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</si>
  <si>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</si>
  <si>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</si>
  <si>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</si>
  <si>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</si>
  <si>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</si>
  <si>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</si>
  <si>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</si>
  <si>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</si>
  <si>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</si>
  <si>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</si>
  <si>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</si>
  <si>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</si>
  <si>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</si>
  <si>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</si>
  <si>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</si>
  <si>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</si>
  <si>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</si>
  <si>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</si>
  <si>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</si>
  <si>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</si>
  <si>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</si>
  <si>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</si>
  <si>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</si>
  <si>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</si>
  <si>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</si>
  <si>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</si>
  <si>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</si>
  <si>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</si>
  <si>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</si>
  <si>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</si>
  <si>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</si>
  <si>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</si>
  <si>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</si>
  <si>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</si>
  <si>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</si>
  <si>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</si>
  <si>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</si>
  <si>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</si>
  <si>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</si>
  <si>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</si>
  <si>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</si>
  <si>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</si>
  <si>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</si>
  <si>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</si>
  <si>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</si>
  <si>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</si>
  <si>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</si>
  <si>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</si>
  <si>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</si>
  <si>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</si>
  <si>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</si>
  <si>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</si>
  <si>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</si>
  <si>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</si>
  <si>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</si>
  <si>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</si>
  <si>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</si>
  <si>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</si>
  <si>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</si>
  <si>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</si>
  <si>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</si>
  <si>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</si>
  <si>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</si>
  <si>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</si>
  <si>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</si>
  <si>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</si>
  <si>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</si>
  <si>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</si>
  <si>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</si>
  <si>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</si>
  <si>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</si>
  <si>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</si>
  <si>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</si>
  <si>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</si>
  <si>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</si>
  <si>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</si>
  <si>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</si>
  <si>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</si>
  <si>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</si>
  <si>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</si>
  <si>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</si>
  <si>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</si>
  <si>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</si>
  <si>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</si>
  <si>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</si>
  <si>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</si>
  <si>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</si>
  <si>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</si>
  <si>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</si>
  <si>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</si>
  <si>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</si>
  <si>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</si>
  <si>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</si>
  <si>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</si>
  <si>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</si>
  <si>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</si>
  <si>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</si>
  <si>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</si>
  <si>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</si>
  <si>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</si>
  <si>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</si>
  <si>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</si>
  <si>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</si>
  <si>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</si>
  <si>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</si>
  <si>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</si>
  <si>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</si>
  <si>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</si>
  <si>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</si>
  <si>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</si>
  <si>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</si>
  <si>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</si>
  <si>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</si>
  <si>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</si>
  <si>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</si>
  <si>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</si>
  <si>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</si>
  <si>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</si>
  <si>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</si>
  <si>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</si>
  <si>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</si>
  <si>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</si>
  <si>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</si>
  <si>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</si>
  <si>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</si>
  <si>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</si>
  <si>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</si>
  <si>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</si>
  <si>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</si>
  <si>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</si>
  <si>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</si>
  <si>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</si>
  <si>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</si>
  <si>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</si>
  <si>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</si>
  <si>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</si>
  <si>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</si>
  <si>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</si>
  <si>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</si>
  <si>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</si>
  <si>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</si>
  <si>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</si>
  <si>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</si>
  <si>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</si>
  <si>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</si>
  <si>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</si>
  <si>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</si>
  <si>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</si>
  <si>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</si>
  <si>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</si>
  <si>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</si>
  <si>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</si>
  <si>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</si>
  <si>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</si>
  <si>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</si>
  <si>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</si>
  <si>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</si>
  <si>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</si>
  <si>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</si>
  <si>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</si>
  <si>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</si>
  <si>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</si>
  <si>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</si>
  <si>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</si>
  <si>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</si>
  <si>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</si>
  <si>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</si>
  <si>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</si>
  <si>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</si>
  <si>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</si>
  <si>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</si>
  <si>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</si>
  <si>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</si>
  <si>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</si>
  <si>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</si>
  <si>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</si>
  <si>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</si>
  <si>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</si>
  <si>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</si>
  <si>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</si>
  <si>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</si>
  <si>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</si>
  <si>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</si>
  <si>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</si>
  <si>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</si>
  <si>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</si>
  <si>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</si>
  <si>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</si>
  <si>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</si>
  <si>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</si>
  <si>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</si>
  <si>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</si>
  <si>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</si>
  <si>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</si>
  <si>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</si>
  <si>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</si>
  <si>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</si>
  <si>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</si>
  <si>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</si>
  <si>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</si>
  <si>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</si>
  <si>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</si>
  <si>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</si>
  <si>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</si>
  <si>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</si>
  <si>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</si>
  <si>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</si>
  <si>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</si>
  <si>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</si>
  <si>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</si>
  <si>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</si>
  <si>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</si>
  <si>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</si>
  <si>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</si>
  <si>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</si>
  <si>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</si>
  <si>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</si>
  <si>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</si>
  <si>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</si>
  <si>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</si>
  <si>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</si>
  <si>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</si>
  <si>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</si>
  <si>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</si>
  <si>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</si>
  <si>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</si>
  <si>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</si>
  <si>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</si>
  <si>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</si>
  <si>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</si>
  <si>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</si>
  <si>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</si>
  <si>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</si>
  <si>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</si>
  <si>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</si>
  <si>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</si>
  <si>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</si>
  <si>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</si>
  <si>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</si>
  <si>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</si>
  <si>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</si>
  <si>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</si>
  <si>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</si>
  <si>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</si>
  <si>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</si>
  <si>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</si>
  <si>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</si>
  <si>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</si>
  <si>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</si>
  <si>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</si>
  <si>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</si>
  <si>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</si>
  <si>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</si>
  <si>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</si>
  <si>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</si>
  <si>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</si>
  <si>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</si>
  <si>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</si>
  <si>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</si>
  <si>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</si>
  <si>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</si>
  <si>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</si>
  <si>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</si>
  <si>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</si>
  <si>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</si>
  <si>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</si>
  <si>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</si>
  <si>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</si>
  <si>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</si>
  <si>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</si>
  <si>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</si>
  <si>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</si>
  <si>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</si>
  <si>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</si>
  <si>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</si>
  <si>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</si>
  <si>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</si>
  <si>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</si>
  <si>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</si>
  <si>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</si>
  <si>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</si>
  <si>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</si>
  <si>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</si>
  <si>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</si>
  <si>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</si>
  <si>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</si>
  <si>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</si>
  <si>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</si>
  <si>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</si>
  <si>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</si>
  <si>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</si>
  <si>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</si>
  <si>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</si>
  <si>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</si>
  <si>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</si>
  <si>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</si>
  <si>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</si>
  <si>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</si>
  <si>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</si>
  <si>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</si>
  <si>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</si>
  <si>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</si>
  <si>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</si>
  <si>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</si>
  <si>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</si>
  <si>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</si>
  <si>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</si>
  <si>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</si>
  <si>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</si>
  <si>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</si>
  <si>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</si>
  <si>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</si>
  <si>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</si>
  <si>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</si>
  <si>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</si>
  <si>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</si>
  <si>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</si>
  <si>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</si>
  <si>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</si>
  <si>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</si>
  <si>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</si>
  <si>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</si>
  <si>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</si>
  <si>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</si>
  <si>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</si>
  <si>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</si>
  <si>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</si>
  <si>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</si>
  <si>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</si>
  <si>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</si>
  <si>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</si>
  <si>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</si>
  <si>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</si>
  <si>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</si>
  <si>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</si>
  <si>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</si>
  <si>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</si>
  <si>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</si>
  <si>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</si>
  <si>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</si>
  <si>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</si>
  <si>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</si>
  <si>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</si>
  <si>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</si>
  <si>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</si>
  <si>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</si>
  <si>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</si>
  <si>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</si>
  <si>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</si>
  <si>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</si>
  <si>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</si>
  <si>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</si>
  <si>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</si>
  <si>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</si>
  <si>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</si>
  <si>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</si>
  <si>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</si>
  <si>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</si>
  <si>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</si>
  <si>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</si>
  <si>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</si>
  <si>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</si>
  <si>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</si>
  <si>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</si>
  <si>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</si>
  <si>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</si>
  <si>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</si>
  <si>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</si>
  <si>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</si>
  <si>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</si>
  <si>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</si>
  <si>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</si>
  <si>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</si>
  <si>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</si>
  <si>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</si>
  <si>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</si>
  <si>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</si>
  <si>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</si>
  <si>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</si>
  <si>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</si>
  <si>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</si>
  <si>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</si>
  <si>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</si>
  <si>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</si>
  <si>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</si>
  <si>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</si>
  <si>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</si>
  <si>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</si>
  <si>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</si>
  <si>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</si>
  <si>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</si>
  <si>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</si>
  <si>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</si>
  <si>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</si>
  <si>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</si>
  <si>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</si>
  <si>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</si>
  <si>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</si>
  <si>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</si>
  <si>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</si>
  <si>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</si>
  <si>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</si>
  <si>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</si>
  <si>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</si>
  <si>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</si>
  <si>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</si>
  <si>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</si>
  <si>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</si>
  <si>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</si>
  <si>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</si>
  <si>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</si>
  <si>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</si>
  <si>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</si>
  <si>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</si>
  <si>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</si>
  <si>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</si>
  <si>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</si>
  <si>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</si>
  <si>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</si>
  <si>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</si>
  <si>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</si>
  <si>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</si>
  <si>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</si>
  <si>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</si>
  <si>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</si>
  <si>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</si>
  <si>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</si>
  <si>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</si>
  <si>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</si>
  <si>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</si>
  <si>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</si>
  <si>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</si>
  <si>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</si>
  <si>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</si>
  <si>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</si>
  <si>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</si>
  <si>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</si>
  <si>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</si>
  <si>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</si>
  <si>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</si>
  <si>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</si>
  <si>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</si>
  <si>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</si>
  <si>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</si>
  <si>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</si>
  <si>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</si>
  <si>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</si>
  <si>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</si>
  <si>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</si>
  <si>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</si>
  <si>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</si>
  <si>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</si>
  <si>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</si>
  <si>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</si>
  <si>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</si>
  <si>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</si>
  <si>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</si>
  <si>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</si>
  <si>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</si>
  <si>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</si>
  <si>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</si>
  <si>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</si>
  <si>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</si>
  <si>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</si>
  <si>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</si>
  <si>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</si>
  <si>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</si>
  <si>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</si>
  <si>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</si>
  <si>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</si>
  <si>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</si>
  <si>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</si>
  <si>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</si>
  <si>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</si>
  <si>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</si>
  <si>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</si>
  <si>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</si>
  <si>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</si>
  <si>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</si>
  <si>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</si>
  <si>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</si>
  <si>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</si>
  <si>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</si>
  <si>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</si>
  <si>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</si>
  <si>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</si>
  <si>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</si>
  <si>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</si>
  <si>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</si>
  <si>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</si>
  <si>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</si>
  <si>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</si>
  <si>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</si>
  <si>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</si>
  <si>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</si>
  <si>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</si>
  <si>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</si>
  <si>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</si>
  <si>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</si>
  <si>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</si>
  <si>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</si>
  <si>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</si>
  <si>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</si>
  <si>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</si>
  <si>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</si>
  <si>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</si>
  <si>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</si>
  <si>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</si>
  <si>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</si>
  <si>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</si>
  <si>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</si>
  <si>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</si>
  <si>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</si>
  <si>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</si>
  <si>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</si>
  <si>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</si>
  <si>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</si>
  <si>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</si>
  <si>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</si>
  <si>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</si>
  <si>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</si>
  <si>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</si>
  <si>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</si>
  <si>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</si>
  <si>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</si>
  <si>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</si>
  <si>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</si>
  <si>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</si>
  <si>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</si>
  <si>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</si>
  <si>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</si>
  <si>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</si>
  <si>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</si>
  <si>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</si>
  <si>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</si>
  <si>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</si>
  <si>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</si>
  <si>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</si>
  <si>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</si>
  <si>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</si>
  <si>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</si>
  <si>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</si>
  <si>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</si>
  <si>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</si>
  <si>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</si>
  <si>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</si>
  <si>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</si>
  <si>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</si>
  <si>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</si>
  <si>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</si>
  <si>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</si>
  <si>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</si>
  <si>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</si>
  <si>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</si>
  <si>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</si>
  <si>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</si>
  <si>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</si>
  <si>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</si>
  <si>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</si>
  <si>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</si>
  <si>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</si>
  <si>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</si>
  <si>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</si>
  <si>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</si>
  <si>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</si>
  <si>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</si>
  <si>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</si>
  <si>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</si>
  <si>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</si>
  <si>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</si>
  <si>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</si>
  <si>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</si>
  <si>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</si>
  <si>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</si>
  <si>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</si>
  <si>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</si>
  <si>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</si>
  <si>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</si>
  <si>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</si>
  <si>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</si>
  <si>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</si>
  <si>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</si>
  <si>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</si>
  <si>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</si>
  <si>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</si>
  <si>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</si>
  <si>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</si>
  <si>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</si>
  <si>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</si>
  <si>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</si>
  <si>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</si>
  <si>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</si>
  <si>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</si>
  <si>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</si>
  <si>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</si>
  <si>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</si>
  <si>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</si>
  <si>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</si>
  <si>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</si>
  <si>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</si>
  <si>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</si>
  <si>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</si>
  <si>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</si>
  <si>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</si>
  <si>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</si>
  <si>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</si>
  <si>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</si>
  <si>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</si>
  <si>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</si>
  <si>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</si>
  <si>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</si>
  <si>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</si>
  <si>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</si>
  <si>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</si>
  <si>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</si>
  <si>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</si>
  <si>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</si>
  <si>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</si>
  <si>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</si>
  <si>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</si>
  <si>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</si>
  <si>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</si>
  <si>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</si>
  <si>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</si>
  <si>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</si>
  <si>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</si>
  <si>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</si>
  <si>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</si>
  <si>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</si>
  <si>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</si>
  <si>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</si>
  <si>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</si>
  <si>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</si>
  <si>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</si>
  <si>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</si>
  <si>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</si>
  <si>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</si>
  <si>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</si>
  <si>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</si>
  <si>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</si>
  <si>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</si>
  <si>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</si>
  <si>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</si>
  <si>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</si>
  <si>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</si>
  <si>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</si>
  <si>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</si>
  <si>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</si>
  <si>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</si>
  <si>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</si>
  <si>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</si>
  <si>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</si>
  <si>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</si>
  <si>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</si>
  <si>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</si>
  <si>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</si>
  <si>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</si>
  <si>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</si>
  <si>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</si>
  <si>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</si>
  <si>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</si>
  <si>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</si>
  <si>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</si>
  <si>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</si>
  <si>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</si>
  <si>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</si>
  <si>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</si>
  <si>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</si>
  <si>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</si>
  <si>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</si>
  <si>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</si>
  <si>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</si>
  <si>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</si>
  <si>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</si>
  <si>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</si>
  <si>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</si>
  <si>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</si>
  <si>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</si>
  <si>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</si>
  <si>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</si>
  <si>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</si>
  <si>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</si>
  <si>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</si>
  <si>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</si>
  <si>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</si>
  <si>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</si>
  <si>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</si>
  <si>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</si>
  <si>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</si>
  <si>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</si>
  <si>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</si>
  <si>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</si>
  <si>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</si>
  <si>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</si>
  <si>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</si>
  <si>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</si>
  <si>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</si>
  <si>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</si>
  <si>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</si>
  <si>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</si>
  <si>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</si>
  <si>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</si>
  <si>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</si>
  <si>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</si>
  <si>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</si>
  <si>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</si>
  <si>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</si>
  <si>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</si>
  <si>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</si>
  <si>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</si>
  <si>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</si>
  <si>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</si>
  <si>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</si>
  <si>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</si>
  <si>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</si>
  <si>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</si>
  <si>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</si>
  <si>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</si>
  <si>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</si>
  <si>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</si>
  <si>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</si>
  <si>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</si>
  <si>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</si>
  <si>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</si>
  <si>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</si>
  <si>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</si>
  <si>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</si>
  <si>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</si>
  <si>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</si>
  <si>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</si>
  <si>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</si>
  <si>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</si>
  <si>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</si>
  <si>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</si>
  <si>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</si>
  <si>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</si>
  <si>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</si>
  <si>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</si>
  <si>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</si>
  <si>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</si>
  <si>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</si>
  <si>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</si>
  <si>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</si>
  <si>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</si>
  <si>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</si>
  <si>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</si>
  <si>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</si>
  <si>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</si>
  <si>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</si>
  <si>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</si>
  <si>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</si>
  <si>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</si>
  <si>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</si>
  <si>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</si>
  <si>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</si>
  <si>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</si>
  <si>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</si>
  <si>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</si>
  <si>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</si>
  <si>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</si>
  <si>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</si>
  <si>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</si>
  <si>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</si>
  <si>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</si>
  <si>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</si>
  <si>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</si>
  <si>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</si>
  <si>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</si>
  <si>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</si>
  <si>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</si>
  <si>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</si>
  <si>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</si>
  <si>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</si>
  <si>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</si>
  <si>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</si>
  <si>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</si>
  <si>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</si>
  <si>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</si>
  <si>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</si>
  <si>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</si>
  <si>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</si>
  <si>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</si>
  <si>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</si>
  <si>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</si>
  <si>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</si>
  <si>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</si>
  <si>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</si>
  <si>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</si>
  <si>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</si>
  <si>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</si>
  <si>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</si>
  <si>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</si>
  <si>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</si>
  <si>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</si>
  <si>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</si>
  <si>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</si>
  <si>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</si>
  <si>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</si>
  <si>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</si>
  <si>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</si>
  <si>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</si>
  <si>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</si>
  <si>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</si>
  <si>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</si>
  <si>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</si>
  <si>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</si>
  <si>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</si>
  <si>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</si>
  <si>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</si>
  <si>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</si>
  <si>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</si>
  <si>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</si>
  <si>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</si>
  <si>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</si>
  <si>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</si>
  <si>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</si>
  <si>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</si>
  <si>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</si>
  <si>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</si>
  <si>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</si>
  <si>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</si>
  <si>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</si>
  <si>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</si>
  <si>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</si>
  <si>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</si>
  <si>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</si>
  <si>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</si>
  <si>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</si>
  <si>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</si>
  <si>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</si>
  <si>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</si>
  <si>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</si>
  <si>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</si>
  <si>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</si>
  <si>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</si>
  <si>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</si>
  <si>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</si>
  <si>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</si>
  <si>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</si>
  <si>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</si>
  <si>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</si>
  <si>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</si>
  <si>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</si>
  <si>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</si>
  <si>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</si>
  <si>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</si>
  <si>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</si>
  <si>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</si>
  <si>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</si>
  <si>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</si>
  <si>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</si>
  <si>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</si>
  <si>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</si>
  <si>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</si>
  <si>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</si>
  <si>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</si>
  <si>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</si>
  <si>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</si>
  <si>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</si>
  <si>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</si>
  <si>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</si>
  <si>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</si>
  <si>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</si>
  <si>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</si>
  <si>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</si>
  <si>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</si>
  <si>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</si>
  <si>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</si>
  <si>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</si>
  <si>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</si>
  <si>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</si>
  <si>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</si>
  <si>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</si>
  <si>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</si>
  <si>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</si>
  <si>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</si>
  <si>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</si>
  <si>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</si>
  <si>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</si>
  <si>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</si>
  <si>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</si>
  <si>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</si>
  <si>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</si>
  <si>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</si>
  <si>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</si>
  <si>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</si>
  <si>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</si>
  <si>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</si>
  <si>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</si>
  <si>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</si>
  <si>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</si>
  <si>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</si>
  <si>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</si>
  <si>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</si>
  <si>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</si>
  <si>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</si>
  <si>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</si>
  <si>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</si>
  <si>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</si>
  <si>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</si>
  <si>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</si>
  <si>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</si>
  <si>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</si>
  <si>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</si>
  <si>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</si>
  <si>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</si>
  <si>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</si>
  <si>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</si>
  <si>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</si>
  <si>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</si>
  <si>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</si>
  <si>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</si>
  <si>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</si>
  <si>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</si>
  <si>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</si>
  <si>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</si>
  <si>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</si>
  <si>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</si>
  <si>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</si>
  <si>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</si>
  <si>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</si>
  <si>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</si>
  <si>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</si>
  <si>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</si>
  <si>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</si>
  <si>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</si>
  <si>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</si>
  <si>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</si>
  <si>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</si>
  <si>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</si>
  <si>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</si>
  <si>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</si>
  <si>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</si>
  <si>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</si>
  <si>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</si>
  <si>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</si>
  <si>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</si>
  <si>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</si>
  <si>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</si>
  <si>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</si>
  <si>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</si>
  <si>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</si>
  <si>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</si>
  <si>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</si>
  <si>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</si>
  <si>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</si>
  <si>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</si>
  <si>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</si>
  <si>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</si>
  <si>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</si>
  <si>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</si>
  <si>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</si>
  <si>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</si>
  <si>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</si>
  <si>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</si>
  <si>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</si>
  <si>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</si>
  <si>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</si>
  <si>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</si>
  <si>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</si>
  <si>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</si>
  <si>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</si>
  <si>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</si>
  <si>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</si>
  <si>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</si>
  <si>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</si>
  <si>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</si>
  <si>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</si>
  <si>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</si>
  <si>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</si>
  <si>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</si>
  <si>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</si>
  <si>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</si>
  <si>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</si>
  <si>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</si>
  <si>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</si>
  <si>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</si>
  <si>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</si>
  <si>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</si>
  <si>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</si>
  <si>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</si>
  <si>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</si>
  <si>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</si>
  <si>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</si>
  <si>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</si>
  <si>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</si>
  <si>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</si>
  <si>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</si>
  <si>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</si>
  <si>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</si>
  <si>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</si>
  <si>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</si>
  <si>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</si>
  <si>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</si>
  <si>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</si>
  <si>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</si>
  <si>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</si>
  <si>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</si>
  <si>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</si>
  <si>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</si>
  <si>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</si>
  <si>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</si>
  <si>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</si>
  <si>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</si>
  <si>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</si>
  <si>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</si>
  <si>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</si>
  <si>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</si>
  <si>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</si>
  <si>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</si>
  <si>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</si>
  <si>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</si>
  <si>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</si>
  <si>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</si>
  <si>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</si>
  <si>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</si>
  <si>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</si>
  <si>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</si>
  <si>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</si>
  <si>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</si>
  <si>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</si>
  <si>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</si>
  <si>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</si>
  <si>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</si>
  <si>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</si>
  <si>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</si>
  <si>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</si>
  <si>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</si>
  <si>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</si>
  <si>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</si>
  <si>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</si>
  <si>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</si>
  <si>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</si>
  <si>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</si>
  <si>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</si>
  <si>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</si>
  <si>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</si>
  <si>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</si>
  <si>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</si>
  <si>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</si>
  <si>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</si>
  <si>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</si>
  <si>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</si>
  <si>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</si>
  <si>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</si>
  <si>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</si>
  <si>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</si>
  <si>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</si>
  <si>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</si>
  <si>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</si>
  <si>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</si>
  <si>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</si>
  <si>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</si>
  <si>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</si>
  <si>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</si>
  <si>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</si>
  <si>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</si>
  <si>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</si>
  <si>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</si>
  <si>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</si>
  <si>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</si>
  <si>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</si>
  <si>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</si>
  <si>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</si>
  <si>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</si>
  <si>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</si>
  <si>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</si>
  <si>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</si>
  <si>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</si>
  <si>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</si>
  <si>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</si>
  <si>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</si>
  <si>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</si>
  <si>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</si>
  <si>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</si>
  <si>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</si>
  <si>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</si>
  <si>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</si>
  <si>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</si>
  <si>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</si>
  <si>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</si>
  <si>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</si>
  <si>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</si>
  <si>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</si>
  <si>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</si>
  <si>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</si>
  <si>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</si>
  <si>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</si>
  <si>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</si>
  <si>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</si>
  <si>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</si>
  <si>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</si>
  <si>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</si>
  <si>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</si>
  <si>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</si>
  <si>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</si>
  <si>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</si>
  <si>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</si>
  <si>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</si>
  <si>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</si>
  <si>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</si>
  <si>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</si>
  <si>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</si>
  <si>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</si>
  <si>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</si>
  <si>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</si>
  <si>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</si>
  <si>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</si>
  <si>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</si>
  <si>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</si>
  <si>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</si>
  <si>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</si>
  <si>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</si>
  <si>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</si>
  <si>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</si>
  <si>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</si>
  <si>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</si>
  <si>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</si>
  <si>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</si>
  <si>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</si>
  <si>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</si>
  <si>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</si>
  <si>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</si>
  <si>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</si>
  <si>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</si>
  <si>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</si>
  <si>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</si>
  <si>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</si>
  <si>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</si>
  <si>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</si>
  <si>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</si>
  <si>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</si>
  <si>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</si>
  <si>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</si>
  <si>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</si>
  <si>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</si>
  <si>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</si>
  <si>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</si>
  <si>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</si>
  <si>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</si>
  <si>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</si>
  <si>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</si>
  <si>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</si>
  <si>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</si>
  <si>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</si>
  <si>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</si>
  <si>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</si>
  <si>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</si>
  <si>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</si>
  <si>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</si>
  <si>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</si>
  <si>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</si>
  <si>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</si>
  <si>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</si>
  <si>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</si>
  <si>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</si>
  <si>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</si>
  <si>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</si>
  <si>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</si>
  <si>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</si>
  <si>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</si>
  <si>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</si>
  <si>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</si>
  <si>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</si>
  <si>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</si>
  <si>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</si>
  <si>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</si>
  <si>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</si>
  <si>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</si>
  <si>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</si>
  <si>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</si>
  <si>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</si>
  <si>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</si>
  <si>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</si>
  <si>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</si>
  <si>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</si>
  <si>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</si>
  <si>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</si>
  <si>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</si>
  <si>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</si>
  <si>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</si>
  <si>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</si>
  <si>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</si>
  <si>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</si>
  <si>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</si>
  <si>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</si>
  <si>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</si>
  <si>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</si>
  <si>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</si>
  <si>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</si>
  <si>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</si>
  <si>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</si>
  <si>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</si>
  <si>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</si>
  <si>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</si>
  <si>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</si>
  <si>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</si>
  <si>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</si>
  <si>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</si>
  <si>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</si>
  <si>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</si>
  <si>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</si>
  <si>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</si>
  <si>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</si>
  <si>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</si>
  <si>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</si>
  <si>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</si>
  <si>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</si>
  <si>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</si>
  <si>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</si>
  <si>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</si>
  <si>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</si>
  <si>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</si>
  <si>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</si>
  <si>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</si>
  <si>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</si>
  <si>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</si>
  <si>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</si>
  <si>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</si>
  <si>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</si>
  <si>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</si>
  <si>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</si>
  <si>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</si>
  <si>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</si>
  <si>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</si>
  <si>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</si>
  <si>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</si>
  <si>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</si>
  <si>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</si>
  <si>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</si>
  <si>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</si>
  <si>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</si>
  <si>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</si>
  <si>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</si>
  <si>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</si>
  <si>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</si>
  <si>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</si>
  <si>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</si>
  <si>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</si>
  <si>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</si>
  <si>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</si>
  <si>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</si>
  <si>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</si>
  <si>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</si>
  <si>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</si>
  <si>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</si>
  <si>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</si>
  <si>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</si>
  <si>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</si>
  <si>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</si>
  <si>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</si>
  <si>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</si>
  <si>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</si>
  <si>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</si>
  <si>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</si>
  <si>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</si>
  <si>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</si>
  <si>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</si>
  <si>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</si>
  <si>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</si>
  <si>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</si>
  <si>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</si>
  <si>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</si>
  <si>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</si>
  <si>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</si>
  <si>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</si>
  <si>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</si>
  <si>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</si>
  <si>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</si>
  <si>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</si>
  <si>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</si>
  <si>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</si>
  <si>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</si>
  <si>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</si>
  <si>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</si>
  <si>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</si>
  <si>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</si>
  <si>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</si>
  <si>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</si>
  <si>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</si>
  <si>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</si>
  <si>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</si>
  <si>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</si>
  <si>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</si>
  <si>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</si>
  <si>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</si>
  <si>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</si>
  <si>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</si>
  <si>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</si>
  <si>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</si>
  <si>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</si>
  <si>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</si>
  <si>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</si>
  <si>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</si>
  <si>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</si>
  <si>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</si>
  <si>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</si>
  <si>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</si>
  <si>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</si>
  <si>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</si>
  <si>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</si>
  <si>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</si>
  <si>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</si>
  <si>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</si>
  <si>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</si>
  <si>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</si>
  <si>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</si>
  <si>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</si>
  <si>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</si>
  <si>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</si>
  <si>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</si>
  <si>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</si>
  <si>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</si>
  <si>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</si>
  <si>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</si>
  <si>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</si>
  <si>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</si>
  <si>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</si>
  <si>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</si>
  <si>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</si>
  <si>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</si>
  <si>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</si>
  <si>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</si>
  <si>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</si>
  <si>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</si>
  <si>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</si>
  <si>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</si>
  <si>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</si>
  <si>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</si>
  <si>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</si>
  <si>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</si>
  <si>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</si>
  <si>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</si>
  <si>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</si>
  <si>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</si>
  <si>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</si>
  <si>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</si>
  <si>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</si>
  <si>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</si>
  <si>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</si>
  <si>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</si>
  <si>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</si>
  <si>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</si>
  <si>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</si>
  <si>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</si>
  <si>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</si>
  <si>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</si>
  <si>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</si>
  <si>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</si>
  <si>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</si>
  <si>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</si>
  <si>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</si>
  <si>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</si>
  <si>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</si>
  <si>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</si>
  <si>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</si>
  <si>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</si>
  <si>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</si>
  <si>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</si>
  <si>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</si>
  <si>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</si>
  <si>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</si>
  <si>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</si>
  <si>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</si>
  <si>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</si>
  <si>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</si>
  <si>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</si>
  <si>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</si>
  <si>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</si>
  <si>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</si>
  <si>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</si>
  <si>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</si>
  <si>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</si>
  <si>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</si>
  <si>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</si>
  <si>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</si>
  <si>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</si>
  <si>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</si>
  <si>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</si>
  <si>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</si>
  <si>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</si>
  <si>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</si>
  <si>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</si>
  <si>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</si>
  <si>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</si>
  <si>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</si>
  <si>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</si>
  <si>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</si>
  <si>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</si>
  <si>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</si>
  <si>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</si>
  <si>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</si>
  <si>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</si>
  <si>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</si>
  <si>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</si>
  <si>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</si>
  <si>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</si>
  <si>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</si>
  <si>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</si>
  <si>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</si>
  <si>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</si>
  <si>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</si>
  <si>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</si>
  <si>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</si>
  <si>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</si>
  <si>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</si>
  <si>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</si>
  <si>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</si>
  <si>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</si>
  <si>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</si>
  <si>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</si>
  <si>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</si>
  <si>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</si>
  <si>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</si>
  <si>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</si>
  <si>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</si>
  <si>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</si>
  <si>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</si>
  <si>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</si>
  <si>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</si>
  <si>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</si>
  <si>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</si>
  <si>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</si>
  <si>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</si>
  <si>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</si>
  <si>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</si>
  <si>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</si>
  <si>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</si>
  <si>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</si>
  <si>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</si>
  <si>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</si>
  <si>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</si>
  <si>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</si>
  <si>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</si>
  <si>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</si>
  <si>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</si>
  <si>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</si>
  <si>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</si>
  <si>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</si>
  <si>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</si>
  <si>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</si>
  <si>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</si>
  <si>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</si>
  <si>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</si>
  <si>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</si>
  <si>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</si>
  <si>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</si>
  <si>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</si>
  <si>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</si>
  <si>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</si>
  <si>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</si>
  <si>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</si>
  <si>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</si>
  <si>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</si>
  <si>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</si>
  <si>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</si>
  <si>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</si>
  <si>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</si>
  <si>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</si>
  <si>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</si>
  <si>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</si>
  <si>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</si>
  <si>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</si>
  <si>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</si>
  <si>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</si>
  <si>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</si>
  <si>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</si>
  <si>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</si>
  <si>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</si>
  <si>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</si>
  <si>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</si>
  <si>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</si>
  <si>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</si>
  <si>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</si>
  <si>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</si>
  <si>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</si>
  <si>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</si>
  <si>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</si>
  <si>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</si>
  <si>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</si>
  <si>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</si>
  <si>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</si>
  <si>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</si>
  <si>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</si>
  <si>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</si>
  <si>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</si>
  <si>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</si>
  <si>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</si>
  <si>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</si>
  <si>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</si>
  <si>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</si>
  <si>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</si>
  <si>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</si>
  <si>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</si>
  <si>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</si>
  <si>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</si>
  <si>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</si>
  <si>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</si>
  <si>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</si>
  <si>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</si>
  <si>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</si>
  <si>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</si>
  <si>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</si>
  <si>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</si>
  <si>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</si>
  <si>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</si>
  <si>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</si>
  <si>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</si>
  <si>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</si>
  <si>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</si>
  <si>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</si>
  <si>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</si>
  <si>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</si>
  <si>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</si>
  <si>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</si>
  <si>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</si>
  <si>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</si>
  <si>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</si>
  <si>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</si>
  <si>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</si>
  <si>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</si>
  <si>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</si>
  <si>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</si>
  <si>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</si>
  <si>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</si>
  <si>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</si>
  <si>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</si>
  <si>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</si>
  <si>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</si>
  <si>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</si>
  <si>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</si>
  <si>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</si>
  <si>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</si>
  <si>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</si>
  <si>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</si>
  <si>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</si>
  <si>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</si>
  <si>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</si>
  <si>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</si>
  <si>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</si>
  <si>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</si>
  <si>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</si>
  <si>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</si>
  <si>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</si>
  <si>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</si>
  <si>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</si>
  <si>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</si>
  <si>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</si>
  <si>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</si>
  <si>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</si>
  <si>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</si>
  <si>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</si>
  <si>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</si>
  <si>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</si>
  <si>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</si>
  <si>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</si>
  <si>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</si>
  <si>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</si>
  <si>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</si>
  <si>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</si>
  <si>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</si>
  <si>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</si>
  <si>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</si>
  <si>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</si>
  <si>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</si>
  <si>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</si>
  <si>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</si>
  <si>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</si>
  <si>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</si>
  <si>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</si>
  <si>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</si>
  <si>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</si>
  <si>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</si>
  <si>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</si>
  <si>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</si>
  <si>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</si>
  <si>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</si>
  <si>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</si>
  <si>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</si>
  <si>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</si>
  <si>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</si>
  <si>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</si>
  <si>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</si>
  <si>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</si>
  <si>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</si>
  <si>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</si>
  <si>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</si>
  <si>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</si>
  <si>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</si>
  <si>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</si>
  <si>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</si>
  <si>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</si>
  <si>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</si>
  <si>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</si>
  <si>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</si>
  <si>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</si>
  <si>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</si>
  <si>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</si>
  <si>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</si>
  <si>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</si>
  <si>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</si>
  <si>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</si>
  <si>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</si>
  <si>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</si>
  <si>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</si>
  <si>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</si>
  <si>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</si>
  <si>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</si>
  <si>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</si>
  <si>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</si>
  <si>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</si>
  <si>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</si>
  <si>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</si>
  <si>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</si>
  <si>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</si>
  <si>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</si>
  <si>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</si>
  <si>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</si>
  <si>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</si>
  <si>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</si>
  <si>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</si>
  <si>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</si>
  <si>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</si>
  <si>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</si>
  <si>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</si>
  <si>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</si>
  <si>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</si>
  <si>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</si>
  <si>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</si>
  <si>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</si>
  <si>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</si>
  <si>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</si>
  <si>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</si>
  <si>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</si>
  <si>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</si>
  <si>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</si>
  <si>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</si>
  <si>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</si>
  <si>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</si>
  <si>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</si>
  <si>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</si>
  <si>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</si>
  <si>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</si>
  <si>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</si>
  <si>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</si>
  <si>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</si>
  <si>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</si>
  <si>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</si>
  <si>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</si>
  <si>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</si>
  <si>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</si>
  <si>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</si>
  <si>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</si>
  <si>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</si>
  <si>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</si>
  <si>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</si>
  <si>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</si>
  <si>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</si>
  <si>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</si>
  <si>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</si>
  <si>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</si>
  <si>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</si>
  <si>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</si>
  <si>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</si>
  <si>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</si>
  <si>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</si>
  <si>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</si>
  <si>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</si>
  <si>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</si>
  <si>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</si>
  <si>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</si>
  <si>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</si>
  <si>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</si>
  <si>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</si>
  <si>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</si>
  <si>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</si>
  <si>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</si>
  <si>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</si>
  <si>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</si>
  <si>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</si>
  <si>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</si>
  <si>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</si>
  <si>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</si>
  <si>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</si>
  <si>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</si>
  <si>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</si>
  <si>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</si>
  <si>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</si>
  <si>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</si>
  <si>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</si>
  <si>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</si>
  <si>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</si>
  <si>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</si>
  <si>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</si>
  <si>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</si>
  <si>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</si>
  <si>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</si>
  <si>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</si>
  <si>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</si>
  <si>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</si>
  <si>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</si>
  <si>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</si>
  <si>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</si>
  <si>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</si>
  <si>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</si>
  <si>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</si>
  <si>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</si>
  <si>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</si>
  <si>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</si>
  <si>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</si>
  <si>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</si>
  <si>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</si>
  <si>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</si>
  <si>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</si>
  <si>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</si>
  <si>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</si>
  <si>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</si>
  <si>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</si>
  <si>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</si>
  <si>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</si>
  <si>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</si>
  <si>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</si>
  <si>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</si>
  <si>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</si>
  <si>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</si>
  <si>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</si>
  <si>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</si>
  <si>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</si>
  <si>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</si>
  <si>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</si>
  <si>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</si>
  <si>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</si>
  <si>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</si>
  <si>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</si>
  <si>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</si>
  <si>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</si>
  <si>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</si>
  <si>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</si>
  <si>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</si>
  <si>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</si>
  <si>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</si>
  <si>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</si>
  <si>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</si>
  <si>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</si>
  <si>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</si>
  <si>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</si>
  <si>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</si>
  <si>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</si>
  <si>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</si>
  <si>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</si>
  <si>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</si>
  <si>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</si>
  <si>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</si>
  <si>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</si>
  <si>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</si>
  <si>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</si>
  <si>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</si>
  <si>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</si>
  <si>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</si>
  <si>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</si>
  <si>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</si>
  <si>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</si>
  <si>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</si>
  <si>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</si>
  <si>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</si>
  <si>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</si>
  <si>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</si>
  <si>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</si>
  <si>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</si>
  <si>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</si>
  <si>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</si>
  <si>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</si>
  <si>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</si>
  <si>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</si>
  <si>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</si>
  <si>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</si>
  <si>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</si>
  <si>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</si>
  <si>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</si>
  <si>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</si>
  <si>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</si>
  <si>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</si>
  <si>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</si>
  <si>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</si>
  <si>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</si>
  <si>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</si>
  <si>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</si>
  <si>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</si>
  <si>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</si>
  <si>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</si>
  <si>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</si>
  <si>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</si>
  <si>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</si>
  <si>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</si>
  <si>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</si>
  <si>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</si>
  <si>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</si>
  <si>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</si>
  <si>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</si>
  <si>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</si>
  <si>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</si>
  <si>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</si>
  <si>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</si>
  <si>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</si>
  <si>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</si>
  <si>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</si>
  <si>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</si>
  <si>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</si>
  <si>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</si>
  <si>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</si>
  <si>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</si>
  <si>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</si>
  <si>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</si>
  <si>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</si>
  <si>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</si>
  <si>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</si>
  <si>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</si>
  <si>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</si>
  <si>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</si>
  <si>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</si>
  <si>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</si>
  <si>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</si>
  <si>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</si>
  <si>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</si>
  <si>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</si>
  <si>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</si>
  <si>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</si>
  <si>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</si>
  <si>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</si>
  <si>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</si>
  <si>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</si>
  <si>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</si>
  <si>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</si>
  <si>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</si>
  <si>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</si>
  <si>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</si>
  <si>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</si>
  <si>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</si>
  <si>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</si>
  <si>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</si>
  <si>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</si>
  <si>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</si>
  <si>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</si>
  <si>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</si>
  <si>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</si>
  <si>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</si>
  <si>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</si>
  <si>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</si>
  <si>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</si>
  <si>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</si>
  <si>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</si>
  <si>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</si>
  <si>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</si>
  <si>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</si>
  <si>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</si>
  <si>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</si>
  <si>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</si>
  <si>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</si>
  <si>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</si>
  <si>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</si>
  <si>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</si>
  <si>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</si>
  <si>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</si>
  <si>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</si>
  <si>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</si>
  <si>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</si>
  <si>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</si>
  <si>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</si>
  <si>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</si>
  <si>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</si>
  <si>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</si>
  <si>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</si>
  <si>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</si>
  <si>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</si>
  <si>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</si>
  <si>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</si>
  <si>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</si>
  <si>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</si>
  <si>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</si>
  <si>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</si>
  <si>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</si>
  <si>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</si>
  <si>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</si>
  <si>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</si>
  <si>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</si>
  <si>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</si>
  <si>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</si>
  <si>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</si>
  <si>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</si>
  <si>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</si>
  <si>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</si>
  <si>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</si>
  <si>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</si>
  <si>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</si>
  <si>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</si>
  <si>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</si>
  <si>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</si>
  <si>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</si>
  <si>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</si>
  <si>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</si>
  <si>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</si>
  <si>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</si>
  <si>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</si>
  <si>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</si>
  <si>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</si>
  <si>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</si>
  <si>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</si>
  <si>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</si>
  <si>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</si>
  <si>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</si>
  <si>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</si>
  <si>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</si>
  <si>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</si>
  <si>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</si>
  <si>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</si>
  <si>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</si>
  <si>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</si>
  <si>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</si>
  <si>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</si>
  <si>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</si>
  <si>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</si>
  <si>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</si>
  <si>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</si>
  <si>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</si>
  <si>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</si>
  <si>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</si>
  <si>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</si>
  <si>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</si>
  <si>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</si>
  <si>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</si>
  <si>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</si>
  <si>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</si>
  <si>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</si>
  <si>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</si>
  <si>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</si>
  <si>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</si>
  <si>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</si>
  <si>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</si>
  <si>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</si>
  <si>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</si>
  <si>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</si>
  <si>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</si>
  <si>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</si>
  <si>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</si>
  <si>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</si>
  <si>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</si>
  <si>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</si>
  <si>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</si>
  <si>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</si>
  <si>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</si>
  <si>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</si>
  <si>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</si>
  <si>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</si>
  <si>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</si>
  <si>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</si>
  <si>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</si>
  <si>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</si>
  <si>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</si>
  <si>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</si>
  <si>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</si>
  <si>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</si>
  <si>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</si>
  <si>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</si>
  <si>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</si>
  <si>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</si>
  <si>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</si>
  <si>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</si>
  <si>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</si>
  <si>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</si>
  <si>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</si>
  <si>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</si>
  <si>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</si>
  <si>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</si>
  <si>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</si>
  <si>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</si>
  <si>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</si>
  <si>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</si>
  <si>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</si>
  <si>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</si>
  <si>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</si>
  <si>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</si>
  <si>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</si>
  <si>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</si>
  <si>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</si>
  <si>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</si>
  <si>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</si>
  <si>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</si>
  <si>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</si>
  <si>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</si>
  <si>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</si>
  <si>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</si>
  <si>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</si>
  <si>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</si>
  <si>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</si>
  <si>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</si>
  <si>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</si>
  <si>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</si>
  <si>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</si>
  <si>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</si>
  <si>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</si>
  <si>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</si>
  <si>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</si>
  <si>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</si>
  <si>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</si>
  <si>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</si>
  <si>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</si>
  <si>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</si>
  <si>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</si>
  <si>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</si>
  <si>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</si>
  <si>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</si>
  <si>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</si>
  <si>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</si>
  <si>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</si>
  <si>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</si>
  <si>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</si>
  <si>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</si>
  <si>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</si>
  <si>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</si>
  <si>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</si>
  <si>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</si>
  <si>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</si>
  <si>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</si>
  <si>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</si>
  <si>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</si>
  <si>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</si>
  <si>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</si>
  <si>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</si>
  <si>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</si>
  <si>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</si>
  <si>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</si>
  <si>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</si>
  <si>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</si>
  <si>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</si>
  <si>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</si>
  <si>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</si>
  <si>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</si>
  <si>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</si>
  <si>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</si>
  <si>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</si>
  <si>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</si>
  <si>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</si>
  <si>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</si>
  <si>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</si>
  <si>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</si>
  <si>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</si>
  <si>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</si>
  <si>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</si>
  <si>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</si>
  <si>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</si>
  <si>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</si>
  <si>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</si>
  <si>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</si>
  <si>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</si>
  <si>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</si>
  <si>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</si>
  <si>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</si>
  <si>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</si>
  <si>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</si>
  <si>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</si>
  <si>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</si>
  <si>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</si>
  <si>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</si>
  <si>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</si>
  <si>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</si>
  <si>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</si>
  <si>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</si>
  <si>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</si>
  <si>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</si>
  <si>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</si>
  <si>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</si>
  <si>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</si>
  <si>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</si>
  <si>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</si>
  <si>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</si>
  <si>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</si>
  <si>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</si>
  <si>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</si>
  <si>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</si>
  <si>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</si>
  <si>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</si>
  <si>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</si>
  <si>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</si>
  <si>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</si>
  <si>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</si>
  <si>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</si>
  <si>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</si>
  <si>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</si>
  <si>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</si>
  <si>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</si>
  <si>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</si>
  <si>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</si>
  <si>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</si>
  <si>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</si>
  <si>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</si>
  <si>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</si>
  <si>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</si>
  <si>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</si>
  <si>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</si>
  <si>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</si>
  <si>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</si>
  <si>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</si>
  <si>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</si>
  <si>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</si>
  <si>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</si>
  <si>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</si>
  <si>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</si>
  <si>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</si>
  <si>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</si>
  <si>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</si>
  <si>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</si>
  <si>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</si>
  <si>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</si>
  <si>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</si>
  <si>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</si>
  <si>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</si>
  <si>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</si>
  <si>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</si>
  <si>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</si>
  <si>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</si>
  <si>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</si>
  <si>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</si>
  <si>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</si>
  <si>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</si>
  <si>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</si>
  <si>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</si>
  <si>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</si>
  <si>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</si>
  <si>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</si>
  <si>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</si>
  <si>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</si>
  <si>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</si>
  <si>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</si>
  <si>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</si>
  <si>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</si>
  <si>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</si>
  <si>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</si>
  <si>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</si>
  <si>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</si>
  <si>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</si>
  <si>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</si>
  <si>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</si>
  <si>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</si>
  <si>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</si>
  <si>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</si>
  <si>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</si>
  <si>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</si>
  <si>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</si>
  <si>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</si>
  <si>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</si>
  <si>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</si>
  <si>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</si>
  <si>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</si>
  <si>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</si>
  <si>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</si>
  <si>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</si>
  <si>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</si>
  <si>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</si>
  <si>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</si>
  <si>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</si>
  <si>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</si>
  <si>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</si>
  <si>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</si>
  <si>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</si>
  <si>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</si>
  <si>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</si>
  <si>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</si>
  <si>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</si>
  <si>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</si>
  <si>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</si>
  <si>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</si>
  <si>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</si>
  <si>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</si>
  <si>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</si>
  <si>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</si>
  <si>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</si>
  <si>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</si>
  <si>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</si>
  <si>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</si>
  <si>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</si>
  <si>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</si>
  <si>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</si>
  <si>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</si>
  <si>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</si>
  <si>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</si>
  <si>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</si>
  <si>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</si>
  <si>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</si>
  <si>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</si>
  <si>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</si>
  <si>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</si>
  <si>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</si>
  <si>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</si>
  <si>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</si>
  <si>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</si>
  <si>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</si>
  <si>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</si>
  <si>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</si>
  <si>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</si>
  <si>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</si>
  <si>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</si>
  <si>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</si>
  <si>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</si>
  <si>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</si>
  <si>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</si>
  <si>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</si>
  <si>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</si>
  <si>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</si>
  <si>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</si>
  <si>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</si>
  <si>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</si>
  <si>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</si>
  <si>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</si>
  <si>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</si>
  <si>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</si>
  <si>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</si>
  <si>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</si>
  <si>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</si>
  <si>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</si>
  <si>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</si>
  <si>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</si>
  <si>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</si>
  <si>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</si>
  <si>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</si>
  <si>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</si>
  <si>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</si>
  <si>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</si>
  <si>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</si>
  <si>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</si>
  <si>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</si>
  <si>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</si>
  <si>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</si>
  <si>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</si>
  <si>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</si>
  <si>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</si>
  <si>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</si>
  <si>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</si>
  <si>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</si>
  <si>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</si>
  <si>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</si>
  <si>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</si>
  <si>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</si>
  <si>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</si>
  <si>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</si>
  <si>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</si>
  <si>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</si>
  <si>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</si>
  <si>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</si>
  <si>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</si>
  <si>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</si>
  <si>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</si>
  <si>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</si>
  <si>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</si>
  <si>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</si>
  <si>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</si>
  <si>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</si>
  <si>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</si>
  <si>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</si>
  <si>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</si>
  <si>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</si>
  <si>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</si>
  <si>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</si>
  <si>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</si>
  <si>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</si>
  <si>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</si>
  <si>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</si>
  <si>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</si>
  <si>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</si>
  <si>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</si>
  <si>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</si>
  <si>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</si>
  <si>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</si>
  <si>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</si>
  <si>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</si>
  <si>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</si>
  <si>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</si>
  <si>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</si>
  <si>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</si>
  <si>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</si>
  <si>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</si>
  <si>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</si>
  <si>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</si>
  <si>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</si>
  <si>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</si>
  <si>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</si>
  <si>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</si>
  <si>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</si>
  <si>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</si>
  <si>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</si>
  <si>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</si>
  <si>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</si>
  <si>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</si>
  <si>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</si>
  <si>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</si>
  <si>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</si>
  <si>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</si>
  <si>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</si>
  <si>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</si>
  <si>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</si>
  <si>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</si>
  <si>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</si>
  <si>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</si>
  <si>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</si>
  <si>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</si>
  <si>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</si>
  <si>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</si>
  <si>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</si>
  <si>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</si>
  <si>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</si>
  <si>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</si>
  <si>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</si>
  <si>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</si>
  <si>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</si>
  <si>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</si>
  <si>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</si>
  <si>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</si>
  <si>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</si>
  <si>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</si>
  <si>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</si>
  <si>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</si>
  <si>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</si>
  <si>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</si>
  <si>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</si>
  <si>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</si>
  <si>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</si>
  <si>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</si>
  <si>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</si>
  <si>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</si>
  <si>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</si>
  <si>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</si>
  <si>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</si>
  <si>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</si>
  <si>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</si>
  <si>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</si>
  <si>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</si>
  <si>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</si>
  <si>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</si>
  <si>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</si>
  <si>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</si>
  <si>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</si>
  <si>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</si>
  <si>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</si>
  <si>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</si>
  <si>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</si>
  <si>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</si>
  <si>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</si>
  <si>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</si>
  <si>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</si>
  <si>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</si>
  <si>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</si>
  <si>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</si>
  <si>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</si>
  <si>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</si>
  <si>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</si>
  <si>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</si>
  <si>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</si>
  <si>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</si>
  <si>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</si>
  <si>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</si>
  <si>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</si>
  <si>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</si>
  <si>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</si>
  <si>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</si>
  <si>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</si>
  <si>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</si>
  <si>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</si>
  <si>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</si>
  <si>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</si>
  <si>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</si>
  <si>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</si>
  <si>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</si>
  <si>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</si>
  <si>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</si>
  <si>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</si>
  <si>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</si>
  <si>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</si>
  <si>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</si>
  <si>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</si>
  <si>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</si>
  <si>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</si>
  <si>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</si>
  <si>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</si>
  <si>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</si>
  <si>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</si>
  <si>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</si>
  <si>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</si>
  <si>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</si>
  <si>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</si>
  <si>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</si>
  <si>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</si>
  <si>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</si>
  <si>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</si>
  <si>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</si>
  <si>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</si>
  <si>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</si>
  <si>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</si>
  <si>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</si>
  <si>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</si>
  <si>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</si>
  <si>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</si>
  <si>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</si>
  <si>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</si>
  <si>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</si>
  <si>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</si>
  <si>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</si>
  <si>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</si>
  <si>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</si>
  <si>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</si>
  <si>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</si>
  <si>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</si>
  <si>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</si>
  <si>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</si>
  <si>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</si>
  <si>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</si>
  <si>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</si>
  <si>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</si>
  <si>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</si>
  <si>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</si>
  <si>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</si>
  <si>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</si>
  <si>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</si>
  <si>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</si>
  <si>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</si>
  <si>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</si>
  <si>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</si>
  <si>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</si>
  <si>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</si>
  <si>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</si>
  <si>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</si>
  <si>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</si>
  <si>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</si>
  <si>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</si>
  <si>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</si>
  <si>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</si>
  <si>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</si>
  <si>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</si>
  <si>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</si>
  <si>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</si>
  <si>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</si>
  <si>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</si>
  <si>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</si>
  <si>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</si>
  <si>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</si>
  <si>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</si>
  <si>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</si>
  <si>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</si>
  <si>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</si>
  <si>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</si>
  <si>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</si>
  <si>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</si>
  <si>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</si>
  <si>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</si>
  <si>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</si>
  <si>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</si>
  <si>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</si>
  <si>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</si>
  <si>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</si>
  <si>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</si>
  <si>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</si>
  <si>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</si>
  <si>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</si>
  <si>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</si>
  <si>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</si>
  <si>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</si>
  <si>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</si>
  <si>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</si>
  <si>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</si>
  <si>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</si>
  <si>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</si>
  <si>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</si>
  <si>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</si>
  <si>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</si>
  <si>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</si>
  <si>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</si>
  <si>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</si>
  <si>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</si>
  <si>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</si>
  <si>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</si>
  <si>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</si>
  <si>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</si>
  <si>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</si>
  <si>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</si>
  <si>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</si>
  <si>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</si>
  <si>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</si>
  <si>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</si>
  <si>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</si>
  <si>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</si>
  <si>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</si>
  <si>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</si>
  <si>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</si>
  <si>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</si>
  <si>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</si>
  <si>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</si>
  <si>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</si>
  <si>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</si>
  <si>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</si>
  <si>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</si>
  <si>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</si>
  <si>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</si>
  <si>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</si>
  <si>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</si>
  <si>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</si>
  <si>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</si>
  <si>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</si>
  <si>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</si>
  <si>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</si>
  <si>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</si>
  <si>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</si>
  <si>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</si>
  <si>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</si>
  <si>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</si>
  <si>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</si>
  <si>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</si>
  <si>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</si>
  <si>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</si>
  <si>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</si>
  <si>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</si>
  <si>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</si>
  <si>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</si>
  <si>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</si>
  <si>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</si>
  <si>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</si>
  <si>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</si>
  <si>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</si>
  <si>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</si>
  <si>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</si>
  <si>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</si>
  <si>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</si>
  <si>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</si>
  <si>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</si>
  <si>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</si>
  <si>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</si>
  <si>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</si>
  <si>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</si>
  <si>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</si>
  <si>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</si>
  <si>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</si>
  <si>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</si>
  <si>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</si>
  <si>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</si>
  <si>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</si>
  <si>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</si>
  <si>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</si>
  <si>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</si>
  <si>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</si>
  <si>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</si>
  <si>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</si>
  <si>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</si>
  <si>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</si>
  <si>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</si>
  <si>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</si>
  <si>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</si>
  <si>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</si>
  <si>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</si>
  <si>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</si>
  <si>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</si>
  <si>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</si>
  <si>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</si>
  <si>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</si>
  <si>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</si>
  <si>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</si>
  <si>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</si>
  <si>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</si>
  <si>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</si>
  <si>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</si>
  <si>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</si>
  <si>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</si>
  <si>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</si>
  <si>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</si>
  <si>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</si>
  <si>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</si>
  <si>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</si>
  <si>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</si>
  <si>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</si>
  <si>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</si>
  <si>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</si>
  <si>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</si>
  <si>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</si>
  <si>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</si>
  <si>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</si>
  <si>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</si>
  <si>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</si>
  <si>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</si>
  <si>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</si>
  <si>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</si>
  <si>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</si>
  <si>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</si>
  <si>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</si>
  <si>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</si>
  <si>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</si>
  <si>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</si>
  <si>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</si>
  <si>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</si>
  <si>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</si>
  <si>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</si>
  <si>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</si>
  <si>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</si>
  <si>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</si>
  <si>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</si>
  <si>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</si>
  <si>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</si>
  <si>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</si>
  <si>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</si>
  <si>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</si>
  <si>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</si>
  <si>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</si>
  <si>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</si>
  <si>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</si>
  <si>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</si>
  <si>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</si>
  <si>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</si>
  <si>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</si>
  <si>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</si>
  <si>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</si>
  <si>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</si>
  <si>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</si>
  <si>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</si>
  <si>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</si>
  <si>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</si>
  <si>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</si>
  <si>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</si>
  <si>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</si>
  <si>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</si>
  <si>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</si>
  <si>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</si>
  <si>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</si>
  <si>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</si>
  <si>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</si>
  <si>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</si>
  <si>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</si>
  <si>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</si>
  <si>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</si>
  <si>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</si>
  <si>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</si>
  <si>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</si>
  <si>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</si>
  <si>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</si>
  <si>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</si>
  <si>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</si>
  <si>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</si>
  <si>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</si>
  <si>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</si>
  <si>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</si>
  <si>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</si>
  <si>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</si>
  <si>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</si>
  <si>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</si>
  <si>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</si>
  <si>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</si>
  <si>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</si>
  <si>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</si>
  <si>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</si>
  <si>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</si>
  <si>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</si>
  <si>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</si>
  <si>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</si>
  <si>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</si>
  <si>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</si>
  <si>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</si>
  <si>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</si>
  <si>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</si>
  <si>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</si>
  <si>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</si>
  <si>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</si>
  <si>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</si>
  <si>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</si>
  <si>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</si>
  <si>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</si>
  <si>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</si>
  <si>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</si>
  <si>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</si>
  <si>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</si>
  <si>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</si>
  <si>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</si>
  <si>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</si>
  <si>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</si>
  <si>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</si>
  <si>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</si>
  <si>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</si>
  <si>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</si>
  <si>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</si>
  <si>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</si>
  <si>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</si>
  <si>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</si>
  <si>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</si>
  <si>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</si>
  <si>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</si>
  <si>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</si>
  <si>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</si>
  <si>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</si>
  <si>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</si>
  <si>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</si>
  <si>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</si>
  <si>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</si>
  <si>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</si>
  <si>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</si>
  <si>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</si>
  <si>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</si>
  <si>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</si>
  <si>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</si>
  <si>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</si>
  <si>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</si>
  <si>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</si>
  <si>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</si>
  <si>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</si>
  <si>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</si>
  <si>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</si>
  <si>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</si>
  <si>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</si>
  <si>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</si>
  <si>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</si>
  <si>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</si>
  <si>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</si>
  <si>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</si>
  <si>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</si>
  <si>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</si>
  <si>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</si>
  <si>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</si>
  <si>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</si>
  <si>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</si>
  <si>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</si>
  <si>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</si>
  <si>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</si>
  <si>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</si>
  <si>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</si>
  <si>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</si>
  <si>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</si>
  <si>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</si>
  <si>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</si>
  <si>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</si>
  <si>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</si>
  <si>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</si>
  <si>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</si>
  <si>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</si>
  <si>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</si>
  <si>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</si>
  <si>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</si>
  <si>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</si>
  <si>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</si>
  <si>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</si>
  <si>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</si>
  <si>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</si>
  <si>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</si>
  <si>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</si>
  <si>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</si>
  <si>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</si>
  <si>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</si>
  <si>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</si>
  <si>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</si>
  <si>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</si>
  <si>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</si>
  <si>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</si>
  <si>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</si>
  <si>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</si>
  <si>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</si>
  <si>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</si>
  <si>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</si>
  <si>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</si>
  <si>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</si>
  <si>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</si>
  <si>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</si>
  <si>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</si>
  <si>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</si>
  <si>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</si>
  <si>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</si>
  <si>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</si>
  <si>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</si>
  <si>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</si>
  <si>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</si>
  <si>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</si>
  <si>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</si>
  <si>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</si>
  <si>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</si>
  <si>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</si>
  <si>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</si>
  <si>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</si>
  <si>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</si>
  <si>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</si>
  <si>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</si>
  <si>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</si>
  <si>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</si>
  <si>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</si>
  <si>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</si>
  <si>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</si>
  <si>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</si>
  <si>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</si>
  <si>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</si>
  <si>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</si>
  <si>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</si>
  <si>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</si>
  <si>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</si>
  <si>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</si>
  <si>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</si>
  <si>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</si>
  <si>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</si>
  <si>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</si>
  <si>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</si>
  <si>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</si>
  <si>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</si>
  <si>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</si>
  <si>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</si>
  <si>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</si>
  <si>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</si>
  <si>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</si>
  <si>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</si>
  <si>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</si>
  <si>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</si>
  <si>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</si>
  <si>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</si>
  <si>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</si>
  <si>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</si>
  <si>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</si>
  <si>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</si>
  <si>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</si>
  <si>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</si>
  <si>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</si>
  <si>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</si>
  <si>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</si>
  <si>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</si>
  <si>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</si>
  <si>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</si>
  <si>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</si>
  <si>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</si>
  <si>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</si>
  <si>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</si>
  <si>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</si>
  <si>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</si>
  <si>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</si>
  <si>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</si>
  <si>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</si>
  <si>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</si>
  <si>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</si>
  <si>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</si>
  <si>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</si>
  <si>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</si>
  <si>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</si>
  <si>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</si>
  <si>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</si>
  <si>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</si>
  <si>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</si>
  <si>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</si>
  <si>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</si>
  <si>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</si>
  <si>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</si>
  <si>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</si>
  <si>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</si>
  <si>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</si>
  <si>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</si>
  <si>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</si>
  <si>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</si>
  <si>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</si>
  <si>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</si>
  <si>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</si>
  <si>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</si>
  <si>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</si>
  <si>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</si>
  <si>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</si>
  <si>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</si>
  <si>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</si>
  <si>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</si>
  <si>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</si>
  <si>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</si>
  <si>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</si>
  <si>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</si>
  <si>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</si>
  <si>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</si>
  <si>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</si>
  <si>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</si>
  <si>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</si>
  <si>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</si>
  <si>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</si>
  <si>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</si>
  <si>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</si>
  <si>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</si>
  <si>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</si>
  <si>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</si>
  <si>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</si>
  <si>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</si>
  <si>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</si>
  <si>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</si>
  <si>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</si>
  <si>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</si>
  <si>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</si>
  <si>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</si>
  <si>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</si>
  <si>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</si>
  <si>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</si>
  <si>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</si>
  <si>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</si>
  <si>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</si>
  <si>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</si>
  <si>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</si>
  <si>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</si>
  <si>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</si>
  <si>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</si>
  <si>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</si>
  <si>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</si>
  <si>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</si>
  <si>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</si>
  <si>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</si>
  <si>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</si>
  <si>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</si>
  <si>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</si>
  <si>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</si>
  <si>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</si>
  <si>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</si>
  <si>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</si>
  <si>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</si>
  <si>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</si>
  <si>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</si>
  <si>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</si>
  <si>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</si>
  <si>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</si>
  <si>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</si>
  <si>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</si>
  <si>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</si>
  <si>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</si>
  <si>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</si>
  <si>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</si>
  <si>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</si>
  <si>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</si>
  <si>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</si>
  <si>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</si>
  <si>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</si>
  <si>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</si>
  <si>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</si>
  <si>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</si>
  <si>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</si>
  <si>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</si>
  <si>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</si>
  <si>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</si>
  <si>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</si>
  <si>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</si>
  <si>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</si>
  <si>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</si>
  <si>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</si>
  <si>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</si>
  <si>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</si>
  <si>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</si>
  <si>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</si>
  <si>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</si>
  <si>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</si>
  <si>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</si>
  <si>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</si>
  <si>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</si>
  <si>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</si>
  <si>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</si>
  <si>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</si>
  <si>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</si>
  <si>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</si>
  <si>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</si>
  <si>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</si>
  <si>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</si>
  <si>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</si>
  <si>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</si>
  <si>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</si>
  <si>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</si>
  <si>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</si>
  <si>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</si>
  <si>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</si>
  <si>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</si>
  <si>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</si>
  <si>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</si>
  <si>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</si>
  <si>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</si>
  <si>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</si>
  <si>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</si>
  <si>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</si>
  <si>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</si>
  <si>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</si>
  <si>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</si>
  <si>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</si>
  <si>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</si>
  <si>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</si>
  <si>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</si>
  <si>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</si>
  <si>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</si>
  <si>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</si>
  <si>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</si>
  <si>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</si>
  <si>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</si>
  <si>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</si>
  <si>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</si>
  <si>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</si>
  <si>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</si>
  <si>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</si>
  <si>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</si>
  <si>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</si>
  <si>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</si>
  <si>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</si>
  <si>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</si>
  <si>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</si>
  <si>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</si>
  <si>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</si>
  <si>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</si>
  <si>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</si>
  <si>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</si>
  <si>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</si>
  <si>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</si>
  <si>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</si>
  <si>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</si>
  <si>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</si>
  <si>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</si>
  <si>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</si>
  <si>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</si>
  <si>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</si>
  <si>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</si>
  <si>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</si>
  <si>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</si>
  <si>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</si>
  <si>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</si>
  <si>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</si>
  <si>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</si>
  <si>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</si>
  <si>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</si>
  <si>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</si>
  <si>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</si>
  <si>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</si>
  <si>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</si>
  <si>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</si>
  <si>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</si>
  <si>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</si>
  <si>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</si>
  <si>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</si>
  <si>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</si>
  <si>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</si>
  <si>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</si>
  <si>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</si>
  <si>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</si>
  <si>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</si>
  <si>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</si>
  <si>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</si>
  <si>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</si>
  <si>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</si>
  <si>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</si>
  <si>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</si>
  <si>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</si>
  <si>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</si>
  <si>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</si>
  <si>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</si>
  <si>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</si>
  <si>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</si>
  <si>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</si>
  <si>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</si>
  <si>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</si>
  <si>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</si>
  <si>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</si>
  <si>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</si>
  <si>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</si>
  <si>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</si>
  <si>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</si>
  <si>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</si>
  <si>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</si>
  <si>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</si>
  <si>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</si>
  <si>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</si>
  <si>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</si>
  <si>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</si>
  <si>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</si>
  <si>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</si>
  <si>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</si>
  <si>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</si>
  <si>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</si>
  <si>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</si>
  <si>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</si>
  <si>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</si>
  <si>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</si>
  <si>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</si>
  <si>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</si>
  <si>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</si>
  <si>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</si>
  <si>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</si>
  <si>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</si>
  <si>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</si>
  <si>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</si>
  <si>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</si>
  <si>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</si>
  <si>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</si>
  <si>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</si>
  <si>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</si>
  <si>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</si>
  <si>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</si>
  <si>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</si>
  <si>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</si>
  <si>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</si>
  <si>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</si>
  <si>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</si>
  <si>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</si>
  <si>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</si>
  <si>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</si>
  <si>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</si>
  <si>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</si>
  <si>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</si>
  <si>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</si>
  <si>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</si>
  <si>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</si>
  <si>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</si>
  <si>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</si>
  <si>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</si>
  <si>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</si>
  <si>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</si>
  <si>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</si>
  <si>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</si>
  <si>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</si>
  <si>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</si>
  <si>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</si>
  <si>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</si>
  <si>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</si>
  <si>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</si>
  <si>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</si>
  <si>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</si>
  <si>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</si>
  <si>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</si>
  <si>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</si>
  <si>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</si>
  <si>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</si>
  <si>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</si>
  <si>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</si>
  <si>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</si>
  <si>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</si>
  <si>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</si>
  <si>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</si>
  <si>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</si>
  <si>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</si>
  <si>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</si>
  <si>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</si>
  <si>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</si>
  <si>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</si>
  <si>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</si>
  <si>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</si>
  <si>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</si>
  <si>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</si>
  <si>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</si>
  <si>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</si>
  <si>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</si>
  <si>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</si>
  <si>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</si>
  <si>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</si>
  <si>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</si>
  <si>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</si>
  <si>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</si>
  <si>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</si>
  <si>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</si>
  <si>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</si>
  <si>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</si>
  <si>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</si>
  <si>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</si>
  <si>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</si>
  <si>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</si>
  <si>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</si>
  <si>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</si>
  <si>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</si>
  <si>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</si>
  <si>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</si>
  <si>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</si>
  <si>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</si>
  <si>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</si>
  <si>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</si>
  <si>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</si>
  <si>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</si>
  <si>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</si>
  <si>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</si>
  <si>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</si>
  <si>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</si>
  <si>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</si>
  <si>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</si>
  <si>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</si>
  <si>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</si>
  <si>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</si>
  <si>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</si>
  <si>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</si>
  <si>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</si>
  <si>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</si>
  <si>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</si>
  <si>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</si>
  <si>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</si>
  <si>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</si>
  <si>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</si>
  <si>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</si>
  <si>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</si>
  <si>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</si>
  <si>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</si>
  <si>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</si>
  <si>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</si>
  <si>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</si>
  <si>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</si>
  <si>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</si>
  <si>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</si>
  <si>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</si>
  <si>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</si>
  <si>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</si>
  <si>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</si>
  <si>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</si>
  <si>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</si>
  <si>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</si>
  <si>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</si>
  <si>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</si>
  <si>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</si>
  <si>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</si>
  <si>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</si>
  <si>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</si>
  <si>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</si>
  <si>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</si>
  <si>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</si>
  <si>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</si>
  <si>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</si>
  <si>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</si>
  <si>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</si>
  <si>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</si>
  <si>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</si>
  <si>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</si>
  <si>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</si>
  <si>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</si>
  <si>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</si>
  <si>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</si>
  <si>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</si>
  <si>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</si>
  <si>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</si>
  <si>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</si>
  <si>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</si>
  <si>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</si>
  <si>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</si>
  <si>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</si>
  <si>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</si>
  <si>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</si>
  <si>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</si>
  <si>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</si>
  <si>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</si>
  <si>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</si>
  <si>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</si>
  <si>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</si>
  <si>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</si>
  <si>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</si>
  <si>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</si>
  <si>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</si>
  <si>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</si>
  <si>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</si>
  <si>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</si>
  <si>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</si>
  <si>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</si>
  <si>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</si>
  <si>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</si>
  <si>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</si>
  <si>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</si>
  <si>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</si>
  <si>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</si>
  <si>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</si>
  <si>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</si>
  <si>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</si>
  <si>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</si>
  <si>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</si>
  <si>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</si>
  <si>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</si>
  <si>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</si>
  <si>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</si>
  <si>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</si>
  <si>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</si>
  <si>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</si>
  <si>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</si>
  <si>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</si>
  <si>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</si>
  <si>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</si>
  <si>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</si>
  <si>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</si>
  <si>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</si>
  <si>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</si>
  <si>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</si>
  <si>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</si>
  <si>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</si>
  <si>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</si>
  <si>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</si>
  <si>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</si>
  <si>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</si>
  <si>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</si>
  <si>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</si>
  <si>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</si>
  <si>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</si>
  <si>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</si>
  <si>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</si>
  <si>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</si>
  <si>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</si>
  <si>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</si>
  <si>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</si>
  <si>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</si>
  <si>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</si>
  <si>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</si>
  <si>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</si>
  <si>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</si>
  <si>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</si>
  <si>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</si>
  <si>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</si>
  <si>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</si>
  <si>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</si>
  <si>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</si>
  <si>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</si>
  <si>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</si>
  <si>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</si>
  <si>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</si>
  <si>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</si>
  <si>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</si>
  <si>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</si>
  <si>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</si>
  <si>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</si>
  <si>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</si>
  <si>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</si>
  <si>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</si>
  <si>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</si>
  <si>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</si>
  <si>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</si>
  <si>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</si>
  <si>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</si>
  <si>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</si>
  <si>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</si>
  <si>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</si>
  <si>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</si>
  <si>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</si>
  <si>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</si>
  <si>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</si>
  <si>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</si>
  <si>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</si>
  <si>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</si>
  <si>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</si>
  <si>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</si>
  <si>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</si>
  <si>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</si>
  <si>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</si>
  <si>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</si>
  <si>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</si>
  <si>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</si>
  <si>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</si>
  <si>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</si>
  <si>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</si>
  <si>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</si>
  <si>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</si>
  <si>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</si>
  <si>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</si>
  <si>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</si>
  <si>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</si>
  <si>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</si>
  <si>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</si>
  <si>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</si>
  <si>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</si>
  <si>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</si>
  <si>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</si>
  <si>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</si>
  <si>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</si>
  <si>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</si>
  <si>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</si>
  <si>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</si>
  <si>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</si>
  <si>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</si>
  <si>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</si>
  <si>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</si>
  <si>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</si>
  <si>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</si>
  <si>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</si>
  <si>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</si>
  <si>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</si>
  <si>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</si>
  <si>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</si>
  <si>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</si>
  <si>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</si>
  <si>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</si>
  <si>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</si>
  <si>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</si>
  <si>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</si>
  <si>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</si>
  <si>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</si>
  <si>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</si>
  <si>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</si>
  <si>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</si>
  <si>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</si>
  <si>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</si>
  <si>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</si>
  <si>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</si>
  <si>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</si>
  <si>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</si>
  <si>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</si>
  <si>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</si>
  <si>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</si>
  <si>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</si>
  <si>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</si>
  <si>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</si>
  <si>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</si>
  <si>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</si>
  <si>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</si>
  <si>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</si>
  <si>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</si>
  <si>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</si>
  <si>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</si>
  <si>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</si>
  <si>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</si>
  <si>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</si>
  <si>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</si>
  <si>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</si>
  <si>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</si>
  <si>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</si>
  <si>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</si>
  <si>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</si>
  <si>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</si>
  <si>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</si>
  <si>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</si>
  <si>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</si>
  <si>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</si>
  <si>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</si>
  <si>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</si>
  <si>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</si>
  <si>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</si>
  <si>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</si>
  <si>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</si>
  <si>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</si>
  <si>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</si>
  <si>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</si>
  <si>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</si>
  <si>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</si>
  <si>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</si>
  <si>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</si>
  <si>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</si>
  <si>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</si>
  <si>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</si>
  <si>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</si>
  <si>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</si>
  <si>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</si>
  <si>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</si>
  <si>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</si>
  <si>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</si>
  <si>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</si>
  <si>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</si>
  <si>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</si>
  <si>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</si>
  <si>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</si>
  <si>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</si>
  <si>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</si>
  <si>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</si>
  <si>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</si>
  <si>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</si>
  <si>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</si>
  <si>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</si>
  <si>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</si>
  <si>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</si>
  <si>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</si>
  <si>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</si>
  <si>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</si>
  <si>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</si>
  <si>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</si>
  <si>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</si>
  <si>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</si>
  <si>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</si>
  <si>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</si>
  <si>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</si>
  <si>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</si>
  <si>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</si>
  <si>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</si>
  <si>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</si>
  <si>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</si>
  <si>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</si>
  <si>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</si>
  <si>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</si>
  <si>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</si>
  <si>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</si>
  <si>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</si>
  <si>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</si>
  <si>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</si>
  <si>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</si>
  <si>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</si>
  <si>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</si>
  <si>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</si>
  <si>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</si>
  <si>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</si>
  <si>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</si>
  <si>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</si>
  <si>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</si>
  <si>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</si>
  <si>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</si>
  <si>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</si>
  <si>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</si>
  <si>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</si>
  <si>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</si>
  <si>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</si>
  <si>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</si>
  <si>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</si>
  <si>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</si>
  <si>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</si>
  <si>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</si>
  <si>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</si>
  <si>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</si>
  <si>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</si>
  <si>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</si>
  <si>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</si>
  <si>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</si>
  <si>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</si>
  <si>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</si>
  <si>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</si>
  <si>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</si>
  <si>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</si>
  <si>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</si>
  <si>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</si>
  <si>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</si>
  <si>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</si>
  <si>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</si>
  <si>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</si>
  <si>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</si>
  <si>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</si>
  <si>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</si>
  <si>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</si>
  <si>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</si>
  <si>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</si>
  <si>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</si>
  <si>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</si>
  <si>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</si>
  <si>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</si>
  <si>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</si>
  <si>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</si>
  <si>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</si>
  <si>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</si>
  <si>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</si>
  <si>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</si>
  <si>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</si>
  <si>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</si>
  <si>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</si>
  <si>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</si>
  <si>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</si>
  <si>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</si>
  <si>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</si>
  <si>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</si>
  <si>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</si>
  <si>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</si>
  <si>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</si>
  <si>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</si>
  <si>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</si>
  <si>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</si>
  <si>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</si>
  <si>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</si>
  <si>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</si>
  <si>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</si>
  <si>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</si>
  <si>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</si>
  <si>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</si>
  <si>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</si>
  <si>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</si>
  <si>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</si>
  <si>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</si>
  <si>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</si>
  <si>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</si>
  <si>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</si>
  <si>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</si>
  <si>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</si>
  <si>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</si>
  <si>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</si>
  <si>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</si>
  <si>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</si>
  <si>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</si>
  <si>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</si>
  <si>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</si>
  <si>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</si>
  <si>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</si>
  <si>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</si>
  <si>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</si>
  <si>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</si>
  <si>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</si>
  <si>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</si>
  <si>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</si>
  <si>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</si>
  <si>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</si>
  <si>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</si>
  <si>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</si>
  <si>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</si>
  <si>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</si>
  <si>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</si>
  <si>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</si>
  <si>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</si>
  <si>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</si>
  <si>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</si>
  <si>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</si>
  <si>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</si>
  <si>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</si>
  <si>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</si>
  <si>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</si>
  <si>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</si>
  <si>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</si>
  <si>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</si>
  <si>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</si>
  <si>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</si>
  <si>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</si>
  <si>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</si>
  <si>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</si>
  <si>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</si>
  <si>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</si>
  <si>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</si>
  <si>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</si>
  <si>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</si>
  <si>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</si>
  <si>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</si>
  <si>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</si>
  <si>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</si>
  <si>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</si>
  <si>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</si>
  <si>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</si>
  <si>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</si>
  <si>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</si>
  <si>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</si>
  <si>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</si>
  <si>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</si>
  <si>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</si>
  <si>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</si>
  <si>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</si>
  <si>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</si>
  <si>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</si>
  <si>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</si>
  <si>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</si>
  <si>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</si>
  <si>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</si>
  <si>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</si>
  <si>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</si>
  <si>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</si>
  <si>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</si>
  <si>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</si>
  <si>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</si>
  <si>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</si>
  <si>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</si>
  <si>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</si>
  <si>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</si>
  <si>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</si>
  <si>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</si>
  <si>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</si>
  <si>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</si>
  <si>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</si>
  <si>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</si>
  <si>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</si>
  <si>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</si>
  <si>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</si>
  <si>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</si>
  <si>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</si>
  <si>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</si>
  <si>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</si>
  <si>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</si>
  <si>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</si>
  <si>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</si>
  <si>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</si>
  <si>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</si>
  <si>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</si>
  <si>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</si>
  <si>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</si>
  <si>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</si>
  <si>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</si>
  <si>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</si>
  <si>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</si>
  <si>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</si>
  <si>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</si>
  <si>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</si>
  <si>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</si>
  <si>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</si>
  <si>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</si>
  <si>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</si>
  <si>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</si>
  <si>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</si>
  <si>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</si>
  <si>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</si>
  <si>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</si>
  <si>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</si>
  <si>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</si>
  <si>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</si>
  <si>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</si>
  <si>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</si>
  <si>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</si>
  <si>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</si>
  <si>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</si>
  <si>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</si>
  <si>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</si>
  <si>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</si>
  <si>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</si>
  <si>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</si>
  <si>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</si>
  <si>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</si>
  <si>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</si>
  <si>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</si>
  <si>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</si>
  <si>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</si>
  <si>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</si>
  <si>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</si>
  <si>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</si>
  <si>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</si>
  <si>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</si>
  <si>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</si>
  <si>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</si>
  <si>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</si>
  <si>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</si>
  <si>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</si>
  <si>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</si>
  <si>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</si>
  <si>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</si>
  <si>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</si>
  <si>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</si>
  <si>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</si>
  <si>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</si>
  <si>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</si>
  <si>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</si>
  <si>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</si>
  <si>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</si>
  <si>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</si>
  <si>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</si>
  <si>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</si>
  <si>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</si>
  <si>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</si>
  <si>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</si>
  <si>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</si>
  <si>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</si>
  <si>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</si>
  <si>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</si>
  <si>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</si>
  <si>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</si>
  <si>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</si>
  <si>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</si>
  <si>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</si>
  <si>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</si>
  <si>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</si>
  <si>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</si>
  <si>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</si>
  <si>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</si>
  <si>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</si>
  <si>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</si>
  <si>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</si>
  <si>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</si>
  <si>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</si>
  <si>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</si>
  <si>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</si>
  <si>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</si>
  <si>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</si>
  <si>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</si>
  <si>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</si>
  <si>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</si>
  <si>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</si>
  <si>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</si>
  <si>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</si>
  <si>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</si>
  <si>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</si>
  <si>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</si>
  <si>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</si>
  <si>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</si>
  <si>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</si>
  <si>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</si>
  <si>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</si>
  <si>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</si>
  <si>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</si>
  <si>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</si>
  <si>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</si>
  <si>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</si>
  <si>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</si>
  <si>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</si>
  <si>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</si>
  <si>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</si>
  <si>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</si>
  <si>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</si>
  <si>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</si>
  <si>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</si>
  <si>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</si>
  <si>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</si>
  <si>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</si>
  <si>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</si>
  <si>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</si>
  <si>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</si>
  <si>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</si>
  <si>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</si>
  <si>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</si>
  <si>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</si>
  <si>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</si>
  <si>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</si>
  <si>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</si>
  <si>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</si>
  <si>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</si>
  <si>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</si>
  <si>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</si>
  <si>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</si>
  <si>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</si>
  <si>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</si>
  <si>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</si>
  <si>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</si>
  <si>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</si>
  <si>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</si>
  <si>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</si>
  <si>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</si>
  <si>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</si>
  <si>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</si>
  <si>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</si>
  <si>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</si>
  <si>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</si>
  <si>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</si>
  <si>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</si>
  <si>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</si>
  <si>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</si>
  <si>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</si>
  <si>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</si>
  <si>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</si>
  <si>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</si>
  <si>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</si>
  <si>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</si>
  <si>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</si>
  <si>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</si>
  <si>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</si>
  <si>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</si>
  <si>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</si>
  <si>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</si>
  <si>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</si>
  <si>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</si>
  <si>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</si>
  <si>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</si>
  <si>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</si>
  <si>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</si>
  <si>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</si>
  <si>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</si>
  <si>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</si>
  <si>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</si>
  <si>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</si>
  <si>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</si>
  <si>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</si>
  <si>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</si>
  <si>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</si>
  <si>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</si>
  <si>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</si>
  <si>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</si>
  <si>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</si>
  <si>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</si>
  <si>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</si>
  <si>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</si>
  <si>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</si>
  <si>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</si>
  <si>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</si>
  <si>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</si>
  <si>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</si>
  <si>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</si>
  <si>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</si>
  <si>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</si>
  <si>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</si>
  <si>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</si>
  <si>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</si>
  <si>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</si>
  <si>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</si>
  <si>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</si>
  <si>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</si>
  <si>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</si>
  <si>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</si>
  <si>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</si>
  <si>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</si>
  <si>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</si>
  <si>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</si>
  <si>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</si>
  <si>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</si>
  <si>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</si>
  <si>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</si>
  <si>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</si>
  <si>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</si>
  <si>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</si>
  <si>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</si>
  <si>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</si>
  <si>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</si>
  <si>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</si>
  <si>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</si>
  <si>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</si>
  <si>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</si>
  <si>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</si>
  <si>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</si>
  <si>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</si>
  <si>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</si>
  <si>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</si>
  <si>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</si>
  <si>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</si>
  <si>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</si>
  <si>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</si>
  <si>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</si>
  <si>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</si>
  <si>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</si>
  <si>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</si>
  <si>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</si>
  <si>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</si>
  <si>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</si>
  <si>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</si>
  <si>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</si>
  <si>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</si>
  <si>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</si>
  <si>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</si>
  <si>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</si>
  <si>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</si>
  <si>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</si>
  <si>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</si>
  <si>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</si>
  <si>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</si>
  <si>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</si>
  <si>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</si>
  <si>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</si>
  <si>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</si>
  <si>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</si>
  <si>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</si>
  <si>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</si>
  <si>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</si>
  <si>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</si>
  <si>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</si>
  <si>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</si>
  <si>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</si>
  <si>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</si>
  <si>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</si>
  <si>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</si>
  <si>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</si>
  <si>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</si>
  <si>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</si>
  <si>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</si>
  <si>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</si>
  <si>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</si>
  <si>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</si>
  <si>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</si>
  <si>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</si>
  <si>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</si>
  <si>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</si>
  <si>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</si>
  <si>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</si>
  <si>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</si>
  <si>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</si>
  <si>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</si>
  <si>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</si>
  <si>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</si>
  <si>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</si>
  <si>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</si>
  <si>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</si>
  <si>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</si>
  <si>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</si>
  <si>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</si>
  <si>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</si>
  <si>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</si>
  <si>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</si>
  <si>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</si>
  <si>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</si>
  <si>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</si>
  <si>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</si>
  <si>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</si>
  <si>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</si>
  <si>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</si>
  <si>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</si>
  <si>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</si>
  <si>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</si>
  <si>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</si>
  <si>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</si>
  <si>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</si>
  <si>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</si>
  <si>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</si>
  <si>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</si>
  <si>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</si>
  <si>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</si>
  <si>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</si>
  <si>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</si>
  <si>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</si>
  <si>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</si>
  <si>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</si>
  <si>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</si>
  <si>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</si>
  <si>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</si>
  <si>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</si>
  <si>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</si>
  <si>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</si>
  <si>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</si>
  <si>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</si>
  <si>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</si>
  <si>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</si>
  <si>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</si>
  <si>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</si>
  <si>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</si>
  <si>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</si>
  <si>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</si>
  <si>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</si>
  <si>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</si>
  <si>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</si>
  <si>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</si>
  <si>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</si>
  <si>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</si>
  <si>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</si>
  <si>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</si>
  <si>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</si>
  <si>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</si>
  <si>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</si>
  <si>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</si>
  <si>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</si>
  <si>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</si>
  <si>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</si>
  <si>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</si>
  <si>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</si>
  <si>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</si>
  <si>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</si>
  <si>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</si>
  <si>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</si>
  <si>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</si>
  <si>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</si>
  <si>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</si>
  <si>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</si>
  <si>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</si>
  <si>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</si>
  <si>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</si>
  <si>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</si>
  <si>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</si>
  <si>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</si>
  <si>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</si>
  <si>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</si>
  <si>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</si>
  <si>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</si>
  <si>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</si>
  <si>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</si>
  <si>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</si>
  <si>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</si>
  <si>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</si>
  <si>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</si>
  <si>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</si>
  <si>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</si>
  <si>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</si>
  <si>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</si>
  <si>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</si>
  <si>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</si>
  <si>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</si>
  <si>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</si>
  <si>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</si>
  <si>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</si>
  <si>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</si>
  <si>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</si>
  <si>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</si>
  <si>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</si>
  <si>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</si>
  <si>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</si>
  <si>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</si>
  <si>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</si>
  <si>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</si>
  <si>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</si>
  <si>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</si>
  <si>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</si>
  <si>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</si>
  <si>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</si>
  <si>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</si>
  <si>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</si>
  <si>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</si>
  <si>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</si>
  <si>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</si>
  <si>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</si>
  <si>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</si>
  <si>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</si>
  <si>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</si>
  <si>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</si>
  <si>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</si>
  <si>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</si>
  <si>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</si>
  <si>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</si>
  <si>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</si>
  <si>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</si>
  <si>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</si>
  <si>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</si>
  <si>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</si>
  <si>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</si>
  <si>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</si>
  <si>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</si>
  <si>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</si>
  <si>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</si>
  <si>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</si>
  <si>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</si>
  <si>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</si>
  <si>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</si>
  <si>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</si>
  <si>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</si>
  <si>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</si>
  <si>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</si>
  <si>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</si>
  <si>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</si>
  <si>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</si>
  <si>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</si>
  <si>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</si>
  <si>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</si>
  <si>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</si>
  <si>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</si>
  <si>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</si>
  <si>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</si>
  <si>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</si>
  <si>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</si>
  <si>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</si>
  <si>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</si>
  <si>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</si>
  <si>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</si>
  <si>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</si>
  <si>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</si>
  <si>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</si>
  <si>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</si>
  <si>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</si>
  <si>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</si>
  <si>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</si>
  <si>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</si>
  <si>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</si>
  <si>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</si>
  <si>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</si>
  <si>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</si>
  <si>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</si>
  <si>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</si>
  <si>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</si>
  <si>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</si>
  <si>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</si>
  <si>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</si>
  <si>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</si>
  <si>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</si>
  <si>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</si>
  <si>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</si>
  <si>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</si>
  <si>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</si>
  <si>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</si>
  <si>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</si>
  <si>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</si>
  <si>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</si>
  <si>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</si>
  <si>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</si>
  <si>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</si>
  <si>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</si>
  <si>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</si>
  <si>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</si>
  <si>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</si>
  <si>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</si>
  <si>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</si>
  <si>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</si>
  <si>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</si>
  <si>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</si>
  <si>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</si>
  <si>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</si>
  <si>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</si>
  <si>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</si>
  <si>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</si>
  <si>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</si>
  <si>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</si>
  <si>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</si>
  <si>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</si>
  <si>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</si>
  <si>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</si>
  <si>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</si>
  <si>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</si>
  <si>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</si>
  <si>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</si>
  <si>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</si>
  <si>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</si>
  <si>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</si>
  <si>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</si>
  <si>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</si>
  <si>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</si>
  <si>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</si>
  <si>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</si>
  <si>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</si>
  <si>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</si>
  <si>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</si>
  <si>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</si>
  <si>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</si>
  <si>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</si>
  <si>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</si>
  <si>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</si>
  <si>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</si>
  <si>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</si>
  <si>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</si>
  <si>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</si>
  <si>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</si>
  <si>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</si>
  <si>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</si>
  <si>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</si>
  <si>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</si>
  <si>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</si>
  <si>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</si>
  <si>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</si>
  <si>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</si>
  <si>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</si>
  <si>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</si>
  <si>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</si>
  <si>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</si>
  <si>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</si>
  <si>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</si>
  <si>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</si>
  <si>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</si>
  <si>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</si>
  <si>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</si>
  <si>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</si>
  <si>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</si>
  <si>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</si>
  <si>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</si>
  <si>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</si>
  <si>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</si>
  <si>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</si>
  <si>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</si>
  <si>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</si>
  <si>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</si>
  <si>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</si>
  <si>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</si>
  <si>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</si>
  <si>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</si>
  <si>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</si>
  <si>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</si>
  <si>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</si>
  <si>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</si>
  <si>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</si>
  <si>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</si>
  <si>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</si>
  <si>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</si>
  <si>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</si>
  <si>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</si>
  <si>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</si>
  <si>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</si>
  <si>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</si>
  <si>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</si>
  <si>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</si>
  <si>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</si>
  <si>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</si>
  <si>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</si>
  <si>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</si>
  <si>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</si>
  <si>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</si>
  <si>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</si>
  <si>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</si>
  <si>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</si>
  <si>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</si>
  <si>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</si>
  <si>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</si>
  <si>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</si>
  <si>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</si>
  <si>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</si>
  <si>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</si>
  <si>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</si>
  <si>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</si>
  <si>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</si>
  <si>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</si>
  <si>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</si>
  <si>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</si>
  <si>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</si>
  <si>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</si>
  <si>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</si>
  <si>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</si>
  <si>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</si>
  <si>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</si>
  <si>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</si>
  <si>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</si>
  <si>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</si>
  <si>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</si>
  <si>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</si>
  <si>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</si>
  <si>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</si>
  <si>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</si>
  <si>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</si>
  <si>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</si>
  <si>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</si>
  <si>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</si>
  <si>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</si>
  <si>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</si>
  <si>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</si>
  <si>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</si>
  <si>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</si>
  <si>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</si>
  <si>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</si>
  <si>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</si>
  <si>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</si>
  <si>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</si>
  <si>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</si>
  <si>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</si>
  <si>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</si>
  <si>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</si>
  <si>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</si>
  <si>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</si>
  <si>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</si>
  <si>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</si>
  <si>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</si>
  <si>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</si>
  <si>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</si>
  <si>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</si>
  <si>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</si>
  <si>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</si>
  <si>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</si>
  <si>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</si>
  <si>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</si>
  <si>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</si>
  <si>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</si>
  <si>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</si>
  <si>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</si>
  <si>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</si>
  <si>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</si>
  <si>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</si>
  <si>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</si>
  <si>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</si>
  <si>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</si>
  <si>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</si>
  <si>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</si>
  <si>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</si>
  <si>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</si>
  <si>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</si>
  <si>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</si>
  <si>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</si>
  <si>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</si>
  <si>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</si>
  <si>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</si>
  <si>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</si>
  <si>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</si>
  <si>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</si>
  <si>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</si>
  <si>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</si>
  <si>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</si>
  <si>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</si>
  <si>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</si>
  <si>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</si>
  <si>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</si>
  <si>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</si>
  <si>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</si>
  <si>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</si>
  <si>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</si>
  <si>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</si>
  <si>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</si>
  <si>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</si>
  <si>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</si>
  <si>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</si>
  <si>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</si>
  <si>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</si>
  <si>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</si>
  <si>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</si>
  <si>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</si>
  <si>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</si>
  <si>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</si>
  <si>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</si>
  <si>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</si>
  <si>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</si>
  <si>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</si>
  <si>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</si>
  <si>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</si>
  <si>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</si>
  <si>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</si>
  <si>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</si>
  <si>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</si>
  <si>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</si>
  <si>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</si>
  <si>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</si>
  <si>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</si>
  <si>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</si>
  <si>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</si>
  <si>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</si>
  <si>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</si>
  <si>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</si>
  <si>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</si>
  <si>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</si>
  <si>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</si>
  <si>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</si>
  <si>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</si>
  <si>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</si>
  <si>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</si>
  <si>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</si>
  <si>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</si>
  <si>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</si>
  <si>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</si>
  <si>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</si>
  <si>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</si>
  <si>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</si>
  <si>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</si>
  <si>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</si>
  <si>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</si>
  <si>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</si>
  <si>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</si>
  <si>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</si>
  <si>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</si>
  <si>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</si>
  <si>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</si>
  <si>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</si>
  <si>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</si>
  <si>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</si>
  <si>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</si>
  <si>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</si>
  <si>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</si>
  <si>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</si>
  <si>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</si>
  <si>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</si>
  <si>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</si>
  <si>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</si>
  <si>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</si>
  <si>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</si>
  <si>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</si>
  <si>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</si>
  <si>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</si>
  <si>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</si>
  <si>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</si>
  <si>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</si>
  <si>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</si>
  <si>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</si>
  <si>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</si>
  <si>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</si>
  <si>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</si>
  <si>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</si>
  <si>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</si>
  <si>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</si>
  <si>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</si>
  <si>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</si>
  <si>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</si>
  <si>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</si>
  <si>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</si>
  <si>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</si>
  <si>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</si>
  <si>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</si>
  <si>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</si>
  <si>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</si>
  <si>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</si>
  <si>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</si>
  <si>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</si>
  <si>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</si>
  <si>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</si>
  <si>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</si>
  <si>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</si>
  <si>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</si>
  <si>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</si>
  <si>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</si>
  <si>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</si>
  <si>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</si>
  <si>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</si>
  <si>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</si>
  <si>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</si>
  <si>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</si>
  <si>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</si>
  <si>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</si>
  <si>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</si>
  <si>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</si>
  <si>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</si>
  <si>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</si>
  <si>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</si>
  <si>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</si>
  <si>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</si>
  <si>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</si>
  <si>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</si>
  <si>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</si>
  <si>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</si>
  <si>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</si>
  <si>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</si>
  <si>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</si>
  <si>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</si>
  <si>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</si>
  <si>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</si>
  <si>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</si>
  <si>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</si>
  <si>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</si>
  <si>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</si>
  <si>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</si>
  <si>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</si>
  <si>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</si>
  <si>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</si>
  <si>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</si>
  <si>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</si>
  <si>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</si>
  <si>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</si>
  <si>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</si>
  <si>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</si>
  <si>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</si>
  <si>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</si>
  <si>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</si>
  <si>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</si>
  <si>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</si>
  <si>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</si>
  <si>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</si>
  <si>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</si>
  <si>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</si>
  <si>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</si>
  <si>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</si>
  <si>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</si>
  <si>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</si>
  <si>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</si>
  <si>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</si>
  <si>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</si>
  <si>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</si>
  <si>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</si>
  <si>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</si>
  <si>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</si>
  <si>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</si>
  <si>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</si>
  <si>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</si>
  <si>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</si>
  <si>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</si>
  <si>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</si>
  <si>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</si>
  <si>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</si>
  <si>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</si>
  <si>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</si>
  <si>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</si>
  <si>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</si>
  <si>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</si>
  <si>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</si>
  <si>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</si>
  <si>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</si>
  <si>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</si>
  <si>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</si>
  <si>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</si>
  <si>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</si>
  <si>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</si>
  <si>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</si>
  <si>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</si>
  <si>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</si>
  <si>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</si>
  <si>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</si>
  <si>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</si>
  <si>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</si>
  <si>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</si>
  <si>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</si>
  <si>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</si>
  <si>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</si>
  <si>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</si>
  <si>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</si>
  <si>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</si>
  <si>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</si>
  <si>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</si>
  <si>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</si>
  <si>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</si>
  <si>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</si>
  <si>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</si>
  <si>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</si>
  <si>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</si>
  <si>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</si>
  <si>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</si>
  <si>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</si>
  <si>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</si>
  <si>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</si>
  <si>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</si>
  <si>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</si>
  <si>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</si>
  <si>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</si>
  <si>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</si>
  <si>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</si>
  <si>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</si>
  <si>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</si>
  <si>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</si>
  <si>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</si>
  <si>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</si>
  <si>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</si>
  <si>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</si>
  <si>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</si>
  <si>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</si>
  <si>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</si>
  <si>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</si>
  <si>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</si>
  <si>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</si>
  <si>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</si>
  <si>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</si>
  <si>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</si>
  <si>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</si>
  <si>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</si>
  <si>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</si>
  <si>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</si>
  <si>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</si>
  <si>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</si>
  <si>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</si>
  <si>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</si>
  <si>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</si>
  <si>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</si>
  <si>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</si>
  <si>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</si>
  <si>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</si>
  <si>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</si>
  <si>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</si>
  <si>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</si>
  <si>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</si>
  <si>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</si>
  <si>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</si>
  <si>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</si>
  <si>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</si>
  <si>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</si>
  <si>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</si>
  <si>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</si>
  <si>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</si>
  <si>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</si>
  <si>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</si>
  <si>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</si>
  <si>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</si>
  <si>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</si>
  <si>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</si>
  <si>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</si>
  <si>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</si>
  <si>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</si>
  <si>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</si>
  <si>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</si>
  <si>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</si>
  <si>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</si>
  <si>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</si>
  <si>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</si>
  <si>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</si>
  <si>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</si>
  <si>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</si>
  <si>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</si>
  <si>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</si>
  <si>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</si>
  <si>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</si>
  <si>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</si>
  <si>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</si>
  <si>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</si>
  <si>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</si>
  <si>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</si>
  <si>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</si>
  <si>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</si>
  <si>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</si>
  <si>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</si>
  <si>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</si>
  <si>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</si>
  <si>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</si>
  <si>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</si>
  <si>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</si>
  <si>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</si>
  <si>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</si>
  <si>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</si>
  <si>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</si>
  <si>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</si>
  <si>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</si>
  <si>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</si>
  <si>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</si>
  <si>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</si>
  <si>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</si>
  <si>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</si>
  <si>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</si>
  <si>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</si>
  <si>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</si>
  <si>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</si>
  <si>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</si>
  <si>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</si>
  <si>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</si>
  <si>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</si>
  <si>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</si>
  <si>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</si>
  <si>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</si>
  <si>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</si>
  <si>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</si>
  <si>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</si>
  <si>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</si>
  <si>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</si>
  <si>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</si>
  <si>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</si>
  <si>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</si>
  <si>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</si>
  <si>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</si>
  <si>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</si>
  <si>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</si>
  <si>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</si>
  <si>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</si>
  <si>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</si>
  <si>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</si>
  <si>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</si>
  <si>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</si>
  <si>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</si>
  <si>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</si>
  <si>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</si>
  <si>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</si>
  <si>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</si>
  <si>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</si>
  <si>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</si>
  <si>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</si>
  <si>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</si>
  <si>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</si>
  <si>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</si>
  <si>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</si>
  <si>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</si>
  <si>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</si>
  <si>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</si>
  <si>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</si>
  <si>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</si>
  <si>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</si>
  <si>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</si>
  <si>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</si>
  <si>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</si>
  <si>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</si>
  <si>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</si>
  <si>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</si>
  <si>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</si>
  <si>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</si>
  <si>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</si>
  <si>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</si>
  <si>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</si>
  <si>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</si>
  <si>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</si>
  <si>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</si>
  <si>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</si>
  <si>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</si>
  <si>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</si>
  <si>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</si>
  <si>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</si>
  <si>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</si>
  <si>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</si>
  <si>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</si>
  <si>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</si>
  <si>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</si>
  <si>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</si>
  <si>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</si>
  <si>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</si>
  <si>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</si>
  <si>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</si>
  <si>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</si>
  <si>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</si>
  <si>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</si>
  <si>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</si>
  <si>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</si>
  <si>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</si>
  <si>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</si>
  <si>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</si>
  <si>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</si>
  <si>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</si>
  <si>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</si>
  <si>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</si>
  <si>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</si>
  <si>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</si>
  <si>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</si>
  <si>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</si>
  <si>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</si>
  <si>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</si>
  <si>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</si>
  <si>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</si>
  <si>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</si>
  <si>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</si>
  <si>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</si>
  <si>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</si>
  <si>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</si>
  <si>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</si>
  <si>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</si>
  <si>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</si>
  <si>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</si>
  <si>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</si>
  <si>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</si>
  <si>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</si>
  <si>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</si>
  <si>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</si>
  <si>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</si>
  <si>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</si>
  <si>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</si>
  <si>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</si>
  <si>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</si>
  <si>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</si>
  <si>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</si>
  <si>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</si>
  <si>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</si>
  <si>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</si>
  <si>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</si>
  <si>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</si>
  <si>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</si>
  <si>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</si>
  <si>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</si>
  <si>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</si>
  <si>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</si>
  <si>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</si>
  <si>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</si>
  <si>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</si>
  <si>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</si>
  <si>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</si>
  <si>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</si>
  <si>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</si>
  <si>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</si>
  <si>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</si>
  <si>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</si>
  <si>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</si>
  <si>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</si>
  <si>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</si>
  <si>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</si>
  <si>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</si>
  <si>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</si>
  <si>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</si>
  <si>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</si>
  <si>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</si>
  <si>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</si>
  <si>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</si>
  <si>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</si>
  <si>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</si>
  <si>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</si>
  <si>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</si>
  <si>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</si>
  <si>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</si>
  <si>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</si>
  <si>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</si>
  <si>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</si>
  <si>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</si>
  <si>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</si>
  <si>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</si>
  <si>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</si>
  <si>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</si>
  <si>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</si>
  <si>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</si>
  <si>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</si>
  <si>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</si>
  <si>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</si>
  <si>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</si>
  <si>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</si>
  <si>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</si>
  <si>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</si>
  <si>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</si>
  <si>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</si>
  <si>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</si>
  <si>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</si>
  <si>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</si>
  <si>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</si>
  <si>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</si>
  <si>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</si>
  <si>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</si>
  <si>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</si>
  <si>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</si>
  <si>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</si>
  <si>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</si>
  <si>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</si>
  <si>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</si>
  <si>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</si>
  <si>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</si>
  <si>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</si>
  <si>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</si>
  <si>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</si>
  <si>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</si>
  <si>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</si>
  <si>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</si>
  <si>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</si>
  <si>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</si>
  <si>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</si>
  <si>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</si>
  <si>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</si>
  <si>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</si>
  <si>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</si>
  <si>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</si>
  <si>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</si>
  <si>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</si>
  <si>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</si>
  <si>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</si>
  <si>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</si>
  <si>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</si>
  <si>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</si>
  <si>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</si>
  <si>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</si>
  <si>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</si>
  <si>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</si>
  <si>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</si>
  <si>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</si>
  <si>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</si>
  <si>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</si>
  <si>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</si>
  <si>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</si>
  <si>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</si>
  <si>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</si>
  <si>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</si>
  <si>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</si>
  <si>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</si>
  <si>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</si>
  <si>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</si>
  <si>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</si>
  <si>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</si>
  <si>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</si>
  <si>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</si>
  <si>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</si>
  <si>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</si>
  <si>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</si>
  <si>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</si>
  <si>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</si>
  <si>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</si>
  <si>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</si>
  <si>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</si>
  <si>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</si>
  <si>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</si>
  <si>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</si>
  <si>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</si>
  <si>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</si>
  <si>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</si>
  <si>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</si>
  <si>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</si>
  <si>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</si>
  <si>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</si>
  <si>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</si>
  <si>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</si>
  <si>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</si>
  <si>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</si>
  <si>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</si>
  <si>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</si>
  <si>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</si>
  <si>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</si>
  <si>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</si>
  <si>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</si>
  <si>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</si>
  <si>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</si>
  <si>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</si>
  <si>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</si>
  <si>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</si>
  <si>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</si>
  <si>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</si>
  <si>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</si>
  <si>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</si>
  <si>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</si>
  <si>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</si>
  <si>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</si>
  <si>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</si>
  <si>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</si>
  <si>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</si>
  <si>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</si>
  <si>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</si>
  <si>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</si>
  <si>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</si>
  <si>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</si>
  <si>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</si>
  <si>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</si>
  <si>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</si>
  <si>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</si>
  <si>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</si>
  <si>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</si>
  <si>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</si>
  <si>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</si>
  <si>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</si>
  <si>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</si>
  <si>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</si>
  <si>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</si>
  <si>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</si>
  <si>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</si>
  <si>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</si>
  <si>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</si>
  <si>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</si>
  <si>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</si>
  <si>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</si>
  <si>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</si>
  <si>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</si>
  <si>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</si>
  <si>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</si>
  <si>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</si>
  <si>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</si>
  <si>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</si>
  <si>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</si>
  <si>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</si>
  <si>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</si>
  <si>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</si>
  <si>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</si>
  <si>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</si>
  <si>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</si>
  <si>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</si>
  <si>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</si>
  <si>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</si>
  <si>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</si>
  <si>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</si>
  <si>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</si>
  <si>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</si>
  <si>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</si>
  <si>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</si>
  <si>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</si>
  <si>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</si>
  <si>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</si>
  <si>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</si>
  <si>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</si>
  <si>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</si>
  <si>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</si>
  <si>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</si>
  <si>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</si>
  <si>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</si>
  <si>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</si>
  <si>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</si>
  <si>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</si>
  <si>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</si>
  <si>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</si>
  <si>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</si>
  <si>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</si>
  <si>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</si>
  <si>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</si>
  <si>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</si>
  <si>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</si>
  <si>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</si>
  <si>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</si>
  <si>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</si>
  <si>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</si>
  <si>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</si>
  <si>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</si>
  <si>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</si>
  <si>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</si>
  <si>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</si>
  <si>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</si>
  <si>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</si>
  <si>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</si>
  <si>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</si>
  <si>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</si>
  <si>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</si>
  <si>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</si>
  <si>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</si>
  <si>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</si>
  <si>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</si>
  <si>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</si>
  <si>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</si>
  <si>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</si>
  <si>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</si>
  <si>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</si>
  <si>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</si>
  <si>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</si>
  <si>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</si>
  <si>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</si>
  <si>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</si>
  <si>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</si>
  <si>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</si>
  <si>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</si>
  <si>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</si>
  <si>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</si>
  <si>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</si>
  <si>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</si>
  <si>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</si>
  <si>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</si>
  <si>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</si>
  <si>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</si>
  <si>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</si>
  <si>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</si>
  <si>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</si>
  <si>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</si>
  <si>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</si>
  <si>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</si>
  <si>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</si>
  <si>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</si>
  <si>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</si>
  <si>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</si>
  <si>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</si>
  <si>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</si>
  <si>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</si>
  <si>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</si>
  <si>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</si>
  <si>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</si>
  <si>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</si>
  <si>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</si>
  <si>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</si>
  <si>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</si>
  <si>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</si>
  <si>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</si>
  <si>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</si>
  <si>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</si>
  <si>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</si>
  <si>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</si>
  <si>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</si>
  <si>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</si>
  <si>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</si>
  <si>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</si>
  <si>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</si>
  <si>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</si>
  <si>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</si>
  <si>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</si>
  <si>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</si>
  <si>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</si>
  <si>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</si>
  <si>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</si>
  <si>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</si>
  <si>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</si>
  <si>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</si>
  <si>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</si>
  <si>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</si>
  <si>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</si>
  <si>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</si>
  <si>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</si>
  <si>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</si>
  <si>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</si>
  <si>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</si>
  <si>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</si>
  <si>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</si>
  <si>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</si>
  <si>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</si>
  <si>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</si>
  <si>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</si>
  <si>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</si>
  <si>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</si>
  <si>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</si>
  <si>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</si>
  <si>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</si>
  <si>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</si>
  <si>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</si>
  <si>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</si>
  <si>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</si>
  <si>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</si>
  <si>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</si>
  <si>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</si>
  <si>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</si>
  <si>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</si>
  <si>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</si>
  <si>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</si>
  <si>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</si>
  <si>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</si>
  <si>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</si>
  <si>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</si>
  <si>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</si>
  <si>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</si>
  <si>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</si>
  <si>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</si>
  <si>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</si>
  <si>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</si>
  <si>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</si>
  <si>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</si>
  <si>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</si>
  <si>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</si>
  <si>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</si>
  <si>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</si>
  <si>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</si>
  <si>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</si>
  <si>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</si>
  <si>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</si>
  <si>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</si>
  <si>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</si>
  <si>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</si>
  <si>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</si>
  <si>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</si>
  <si>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</si>
  <si>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</si>
  <si>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</si>
  <si>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</si>
  <si>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</si>
  <si>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</si>
  <si>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</si>
  <si>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</si>
  <si>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</si>
  <si>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</si>
  <si>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</si>
  <si>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</si>
  <si>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</si>
  <si>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</si>
  <si>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</si>
  <si>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</si>
  <si>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</si>
  <si>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</si>
  <si>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</si>
  <si>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</si>
  <si>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</si>
  <si>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</si>
  <si>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</si>
  <si>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</si>
  <si>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</si>
  <si>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</si>
  <si>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</si>
  <si>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</si>
  <si>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</si>
  <si>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</si>
  <si>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</si>
  <si>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</si>
  <si>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</si>
  <si>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</si>
  <si>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</si>
  <si>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</si>
  <si>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</si>
  <si>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</si>
  <si>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</si>
  <si>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</si>
  <si>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</si>
  <si>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</si>
  <si>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</si>
  <si>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</si>
  <si>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</si>
  <si>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</si>
  <si>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</si>
  <si>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</si>
  <si>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</si>
  <si>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</si>
  <si>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</si>
  <si>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</si>
  <si>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</si>
  <si>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</si>
  <si>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</si>
  <si>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</si>
  <si>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</si>
  <si>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</si>
  <si>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</si>
  <si>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</si>
  <si>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</si>
  <si>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</si>
  <si>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</si>
  <si>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</si>
  <si>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</si>
  <si>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</si>
  <si>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</si>
  <si>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</si>
  <si>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</si>
  <si>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</si>
  <si>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</si>
  <si>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</si>
  <si>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</si>
  <si>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</si>
  <si>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</si>
  <si>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</si>
  <si>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</si>
  <si>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</si>
  <si>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</si>
  <si>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</si>
  <si>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</si>
  <si>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</si>
  <si>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</si>
  <si>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</si>
  <si>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</si>
  <si>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</si>
  <si>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</si>
  <si>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</si>
  <si>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</si>
  <si>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</si>
  <si>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</si>
  <si>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</si>
  <si>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</si>
  <si>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</si>
  <si>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</si>
  <si>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</si>
  <si>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</si>
  <si>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</si>
  <si>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</si>
  <si>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</si>
  <si>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</si>
  <si>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</si>
  <si>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</si>
  <si>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</si>
  <si>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</si>
  <si>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</si>
  <si>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</si>
  <si>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</si>
  <si>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</si>
  <si>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</si>
  <si>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</si>
  <si>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</si>
  <si>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</si>
  <si>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</si>
  <si>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</si>
  <si>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</si>
  <si>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</si>
  <si>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</si>
  <si>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</si>
  <si>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</si>
  <si>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</si>
  <si>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</si>
  <si>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</si>
  <si>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</si>
  <si>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</si>
  <si>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</si>
  <si>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</si>
  <si>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</si>
  <si>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</si>
  <si>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</si>
  <si>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</si>
  <si>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</si>
  <si>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</si>
  <si>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</si>
  <si>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</si>
  <si>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</si>
  <si>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</si>
  <si>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</si>
  <si>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</si>
  <si>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</si>
  <si>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</si>
  <si>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</si>
  <si>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</si>
  <si>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</si>
  <si>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</si>
  <si>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</si>
  <si>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</si>
  <si>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</si>
  <si>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</si>
  <si>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</si>
  <si>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</si>
  <si>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</si>
  <si>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</si>
  <si>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</si>
  <si>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</si>
  <si>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</si>
  <si>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</si>
  <si>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</si>
  <si>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</si>
  <si>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</si>
  <si>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</si>
  <si>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</si>
  <si>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</si>
  <si>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</si>
  <si>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</si>
  <si>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</si>
  <si>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</si>
  <si>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</si>
  <si>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</si>
  <si>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</si>
  <si>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</si>
  <si>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</si>
  <si>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</si>
  <si>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</si>
  <si>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</si>
  <si>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</si>
  <si>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</si>
  <si>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</si>
  <si>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</si>
  <si>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</si>
  <si>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</si>
  <si>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</si>
  <si>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</si>
  <si>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</si>
  <si>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</si>
  <si>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</si>
  <si>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</si>
  <si>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</si>
  <si>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</si>
  <si>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</si>
  <si>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</si>
  <si>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</si>
  <si>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</si>
  <si>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</si>
  <si>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</si>
  <si>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</si>
  <si>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</si>
  <si>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</si>
  <si>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</si>
  <si>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</si>
  <si>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</si>
  <si>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</si>
  <si>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</si>
  <si>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</si>
  <si>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</si>
  <si>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</si>
  <si>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</si>
  <si>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</si>
  <si>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</si>
  <si>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</si>
  <si>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</si>
  <si>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</si>
  <si>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</si>
  <si>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</si>
  <si>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</si>
  <si>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</si>
  <si>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</si>
  <si>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</si>
  <si>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</si>
  <si>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</si>
  <si>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</si>
  <si>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</si>
  <si>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</si>
  <si>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</si>
  <si>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</si>
  <si>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</si>
  <si>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</si>
  <si>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</si>
  <si>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</si>
  <si>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</si>
  <si>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</si>
  <si>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</si>
  <si>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</si>
  <si>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</si>
  <si>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</si>
  <si>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</si>
  <si>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</si>
  <si>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</si>
  <si>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</si>
  <si>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</si>
  <si>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</si>
  <si>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</si>
  <si>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</si>
  <si>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</si>
  <si>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</si>
  <si>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</si>
  <si>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</si>
  <si>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</si>
  <si>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</si>
  <si>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</si>
  <si>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</si>
  <si>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</si>
  <si>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</si>
  <si>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</si>
  <si>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</si>
  <si>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</si>
  <si>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</si>
  <si>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</si>
  <si>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</si>
  <si>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</si>
  <si>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</si>
  <si>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</si>
  <si>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</si>
  <si>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</si>
  <si>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</si>
  <si>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</si>
  <si>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</si>
  <si>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</si>
  <si>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</si>
  <si>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</si>
  <si>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</si>
  <si>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</si>
  <si>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</si>
  <si>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</si>
  <si>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</si>
  <si>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</si>
  <si>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</si>
  <si>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</si>
  <si>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</si>
  <si>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</si>
  <si>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</si>
  <si>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</si>
  <si>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</si>
  <si>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</si>
  <si>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</si>
  <si>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</si>
  <si>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</si>
  <si>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</si>
  <si>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</si>
  <si>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</si>
  <si>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</si>
  <si>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</si>
  <si>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</si>
  <si>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</si>
  <si>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</si>
  <si>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</si>
  <si>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</si>
  <si>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</si>
  <si>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</si>
  <si>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</si>
  <si>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</si>
  <si>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</si>
  <si>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</si>
  <si>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</si>
  <si>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</si>
  <si>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</si>
  <si>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</si>
  <si>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</si>
  <si>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</si>
  <si>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</si>
  <si>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</si>
  <si>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</si>
  <si>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</si>
  <si>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</si>
  <si>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</si>
  <si>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</si>
  <si>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</si>
  <si>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</si>
  <si>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</si>
  <si>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</si>
  <si>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</si>
  <si>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</si>
  <si>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</si>
  <si>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</si>
  <si>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</si>
  <si>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</si>
  <si>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</si>
  <si>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</si>
  <si>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</si>
  <si>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</si>
  <si>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</si>
  <si>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</si>
  <si>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</si>
  <si>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</si>
  <si>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</si>
  <si>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</si>
  <si>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</si>
  <si>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</si>
  <si>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</si>
  <si>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</si>
  <si>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</si>
  <si>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</si>
  <si>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</si>
  <si>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</si>
  <si>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</si>
  <si>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</si>
  <si>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</si>
  <si>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</si>
  <si>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</si>
  <si>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</si>
  <si>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</si>
  <si>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</si>
  <si>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</si>
  <si>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</si>
  <si>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</si>
  <si>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</si>
  <si>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</si>
  <si>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</si>
  <si>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</si>
  <si>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</si>
  <si>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</si>
  <si>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</si>
  <si>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</si>
  <si>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</si>
  <si>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</si>
  <si>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</si>
  <si>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</si>
  <si>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</si>
  <si>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</si>
  <si>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</si>
  <si>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</si>
  <si>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</si>
  <si>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</si>
  <si>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</si>
  <si>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</si>
  <si>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</si>
  <si>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</si>
  <si>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</si>
  <si>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</si>
  <si>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</si>
  <si>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</si>
  <si>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</si>
  <si>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</si>
  <si>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</si>
  <si>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</si>
  <si>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</si>
  <si>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</si>
  <si>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</si>
  <si>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</si>
  <si>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</si>
  <si>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</si>
  <si>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</si>
  <si>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</si>
  <si>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</si>
  <si>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</si>
  <si>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</si>
  <si>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</si>
  <si>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</si>
  <si>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</si>
  <si>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</si>
  <si>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</si>
  <si>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</si>
  <si>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</si>
  <si>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</si>
  <si>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</si>
  <si>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</si>
  <si>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</si>
  <si>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</si>
  <si>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</si>
  <si>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</si>
  <si>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</si>
  <si>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</si>
  <si>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</si>
  <si>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</si>
  <si>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</si>
  <si>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</si>
  <si>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</si>
  <si>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</si>
  <si>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</si>
  <si>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</si>
  <si>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</si>
  <si>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</si>
  <si>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</si>
  <si>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</si>
  <si>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</si>
  <si>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</si>
  <si>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</si>
  <si>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</si>
  <si>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</si>
  <si>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</si>
  <si>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</si>
  <si>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</si>
  <si>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</si>
  <si>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</si>
  <si>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</si>
  <si>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</si>
  <si>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</si>
  <si>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</si>
  <si>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</si>
  <si>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</si>
  <si>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</si>
  <si>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</si>
  <si>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</si>
  <si>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</si>
  <si>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</si>
  <si>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</si>
  <si>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</si>
  <si>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</si>
  <si>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</si>
  <si>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</si>
  <si>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</si>
  <si>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</si>
  <si>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</si>
  <si>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</si>
  <si>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</si>
  <si>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</si>
  <si>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</si>
  <si>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</si>
  <si>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</si>
  <si>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</si>
  <si>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</si>
  <si>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</si>
  <si>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</si>
  <si>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</si>
  <si>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</si>
  <si>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</si>
  <si>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</si>
  <si>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</si>
  <si>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</si>
  <si>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</si>
  <si>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</si>
  <si>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</si>
  <si>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</si>
  <si>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</si>
  <si>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</si>
  <si>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</si>
  <si>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</si>
  <si>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</si>
  <si>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</si>
  <si>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</si>
  <si>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</si>
  <si>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</si>
  <si>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</si>
  <si>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</si>
  <si>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</si>
  <si>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</si>
  <si>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</si>
  <si>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</si>
  <si>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</si>
  <si>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</si>
  <si>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</si>
  <si>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</si>
  <si>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</si>
  <si>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</si>
  <si>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</si>
  <si>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</si>
  <si>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</si>
  <si>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</si>
  <si>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</si>
  <si>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</si>
  <si>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</si>
  <si>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</si>
  <si>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</si>
  <si>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</si>
  <si>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</si>
  <si>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</si>
  <si>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</si>
  <si>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</si>
  <si>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</si>
  <si>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</si>
  <si>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</si>
  <si>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</si>
  <si>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</si>
  <si>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</si>
  <si>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</si>
  <si>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</si>
  <si>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</si>
  <si>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</si>
  <si>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</si>
  <si>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</si>
  <si>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</si>
  <si>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</si>
  <si>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</si>
  <si>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</si>
  <si>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</si>
  <si>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</si>
  <si>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</si>
  <si>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</si>
  <si>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</si>
  <si>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</si>
  <si>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</si>
  <si>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</si>
  <si>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</si>
  <si>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</si>
  <si>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</si>
  <si>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</si>
  <si>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</si>
  <si>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</si>
  <si>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</si>
  <si>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</si>
  <si>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</si>
  <si>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</si>
  <si>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</si>
  <si>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</si>
  <si>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</si>
  <si>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</si>
  <si>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</si>
  <si>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</si>
  <si>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</si>
  <si>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</si>
  <si>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</si>
  <si>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</si>
  <si>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</si>
  <si>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</si>
  <si>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</si>
  <si>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</si>
  <si>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</si>
  <si>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</si>
  <si>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</si>
  <si>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</si>
  <si>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</si>
  <si>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</si>
  <si>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</si>
  <si>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</si>
  <si>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</si>
  <si>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</si>
  <si>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</si>
  <si>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</si>
  <si>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</si>
  <si>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</si>
  <si>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</si>
  <si>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</si>
  <si>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</si>
  <si>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</si>
  <si>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</si>
  <si>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</si>
  <si>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</si>
  <si>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</si>
  <si>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</si>
  <si>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</si>
  <si>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</si>
  <si>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</si>
  <si>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</si>
  <si>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</si>
  <si>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</si>
  <si>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</si>
  <si>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</si>
  <si>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</si>
  <si>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</si>
  <si>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</si>
  <si>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</si>
  <si>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</si>
  <si>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</si>
  <si>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</si>
  <si>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</si>
  <si>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</si>
  <si>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</si>
  <si>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</si>
  <si>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</si>
  <si>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</si>
  <si>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</si>
  <si>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</si>
  <si>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</si>
  <si>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</si>
  <si>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</si>
  <si>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</si>
  <si>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</si>
  <si>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</si>
  <si>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</si>
  <si>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</si>
  <si>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</si>
  <si>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</si>
  <si>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</si>
  <si>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</si>
  <si>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</si>
  <si>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</si>
  <si>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</si>
  <si>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</si>
  <si>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</si>
  <si>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</si>
  <si>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</si>
  <si>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</si>
  <si>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</si>
  <si>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</si>
  <si>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</si>
  <si>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</si>
  <si>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</si>
  <si>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</si>
  <si>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</si>
  <si>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</si>
  <si>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</si>
  <si>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</si>
  <si>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</si>
  <si>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</si>
  <si>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</si>
  <si>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</si>
  <si>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</si>
  <si>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</si>
  <si>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</si>
  <si>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</si>
  <si>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</si>
  <si>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</si>
  <si>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</si>
  <si>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</si>
  <si>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</si>
  <si>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</si>
  <si>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</si>
  <si>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</si>
  <si>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</si>
  <si>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</si>
  <si>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</si>
  <si>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</si>
  <si>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</si>
  <si>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</si>
  <si>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</si>
  <si>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</si>
  <si>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</si>
  <si>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</si>
  <si>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</si>
  <si>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</si>
  <si>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</si>
  <si>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</si>
  <si>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</si>
  <si>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</si>
  <si>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</si>
  <si>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</si>
  <si>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</si>
  <si>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</si>
  <si>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</si>
  <si>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</si>
  <si>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</si>
  <si>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</si>
  <si>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</si>
  <si>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</si>
  <si>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</si>
  <si>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</si>
  <si>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</si>
  <si>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</si>
  <si>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</si>
  <si>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</si>
  <si>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</si>
  <si>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</si>
  <si>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</si>
  <si>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</si>
  <si>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</si>
  <si>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</si>
  <si>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</si>
  <si>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</si>
  <si>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</si>
  <si>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</si>
  <si>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</si>
  <si>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</si>
  <si>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</si>
  <si>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</si>
  <si>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</si>
  <si>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</si>
  <si>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</si>
  <si>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</si>
  <si>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</si>
  <si>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</si>
  <si>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</si>
  <si>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</si>
  <si>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</si>
  <si>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</si>
  <si>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</si>
  <si>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</si>
  <si>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</si>
  <si>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</si>
  <si>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</si>
  <si>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</si>
  <si>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</si>
  <si>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</si>
  <si>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</si>
  <si>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</si>
  <si>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</si>
  <si>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</si>
  <si>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</si>
  <si>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</si>
  <si>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</si>
  <si>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</si>
  <si>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</si>
  <si>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</si>
  <si>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</si>
  <si>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</si>
  <si>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</si>
  <si>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</si>
  <si>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</si>
  <si>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</si>
  <si>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</si>
  <si>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</si>
  <si>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</si>
  <si>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</si>
  <si>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</si>
  <si>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</si>
  <si>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</si>
  <si>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</si>
  <si>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</si>
  <si>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</si>
  <si>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</si>
  <si>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</si>
  <si>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</si>
  <si>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</si>
  <si>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</si>
  <si>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</si>
  <si>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</si>
  <si>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</si>
  <si>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</si>
  <si>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</si>
  <si>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</si>
  <si>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</si>
  <si>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</si>
  <si>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</si>
  <si>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</si>
  <si>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</si>
  <si>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</si>
  <si>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</si>
  <si>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</si>
  <si>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</si>
  <si>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</si>
  <si>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</si>
  <si>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</si>
  <si>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</si>
  <si>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</si>
  <si>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</si>
  <si>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</si>
  <si>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</si>
  <si>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</si>
  <si>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</si>
  <si>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</si>
  <si>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</si>
  <si>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</si>
  <si>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</si>
  <si>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</si>
  <si>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</si>
  <si>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</si>
  <si>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</si>
  <si>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</si>
  <si>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</si>
  <si>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</si>
  <si>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</si>
  <si>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</si>
  <si>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</si>
  <si>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</si>
  <si>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</si>
  <si>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</si>
  <si>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</si>
  <si>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</si>
  <si>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</si>
  <si>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</si>
  <si>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</si>
  <si>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</si>
  <si>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</si>
  <si>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</si>
  <si>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</si>
  <si>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</si>
  <si>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</si>
  <si>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</si>
  <si>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</si>
  <si>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</si>
  <si>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</si>
  <si>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</si>
  <si>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</si>
  <si>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</si>
  <si>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</si>
  <si>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</si>
  <si>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</si>
  <si>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</si>
  <si>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</si>
  <si>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</si>
  <si>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</si>
  <si>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</si>
  <si>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</si>
  <si>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</si>
  <si>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</si>
  <si>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</si>
  <si>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</si>
  <si>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</si>
  <si>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</si>
  <si>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</si>
  <si>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</si>
  <si>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</si>
  <si>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</si>
  <si>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</si>
  <si>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</si>
  <si>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</si>
  <si>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</si>
  <si>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</si>
  <si>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</si>
  <si>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</si>
  <si>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</si>
  <si>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</si>
  <si>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</si>
  <si>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</si>
  <si>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</si>
  <si>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</si>
  <si>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</si>
  <si>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</si>
  <si>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</si>
  <si>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</si>
  <si>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</si>
  <si>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</si>
  <si>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</si>
  <si>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</si>
  <si>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</si>
  <si>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</si>
  <si>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</si>
  <si>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</si>
  <si>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</si>
  <si>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</si>
  <si>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</si>
  <si>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</si>
  <si>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</si>
  <si>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</si>
  <si>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</si>
  <si>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</si>
  <si>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</si>
  <si>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</si>
  <si>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</si>
  <si>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</si>
  <si>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</si>
  <si>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</si>
  <si>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</si>
  <si>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</si>
  <si>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</si>
  <si>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</si>
  <si>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</si>
  <si>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</si>
  <si>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</si>
  <si>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</si>
  <si>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</si>
  <si>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</si>
  <si>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</si>
  <si>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</si>
  <si>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</si>
  <si>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</si>
  <si>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</si>
  <si>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</si>
  <si>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</si>
  <si>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</si>
  <si>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</si>
  <si>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</si>
  <si>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</si>
  <si>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</si>
  <si>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</si>
  <si>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</si>
  <si>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</si>
  <si>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</si>
  <si>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</si>
  <si>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</si>
  <si>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</si>
  <si>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</si>
  <si>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</si>
  <si>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</si>
  <si>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</si>
  <si>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</si>
  <si>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</si>
  <si>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</si>
  <si>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</si>
  <si>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</si>
  <si>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</si>
  <si>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</si>
  <si>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</si>
  <si>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</si>
  <si>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</si>
  <si>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</si>
  <si>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</si>
  <si>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</si>
  <si>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</si>
  <si>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</si>
  <si>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</si>
  <si>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</si>
  <si>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</si>
  <si>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</si>
  <si>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</si>
  <si>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</si>
  <si>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</si>
  <si>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</si>
  <si>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</si>
  <si>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</si>
  <si>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</si>
  <si>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</si>
  <si>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</si>
  <si>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</si>
  <si>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</si>
  <si>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</si>
  <si>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</si>
  <si>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</si>
  <si>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</si>
  <si>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</si>
  <si>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</si>
  <si>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</si>
  <si>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</si>
  <si>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</si>
  <si>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</si>
  <si>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</si>
  <si>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</si>
  <si>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</si>
  <si>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</si>
  <si>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</si>
  <si>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</si>
  <si>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</si>
  <si>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</si>
  <si>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</si>
  <si>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</si>
  <si>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</si>
  <si>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</si>
  <si>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</si>
  <si>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</si>
  <si>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</si>
  <si>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</si>
  <si>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</si>
  <si>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</si>
  <si>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</si>
  <si>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</si>
  <si>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</si>
  <si>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</si>
  <si>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</si>
  <si>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</si>
  <si>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</si>
  <si>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</si>
  <si>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</si>
  <si>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</si>
  <si>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</si>
  <si>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</si>
  <si>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</si>
  <si>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</si>
  <si>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</si>
  <si>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</si>
  <si>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</si>
  <si>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</si>
  <si>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</si>
  <si>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</si>
  <si>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</si>
  <si>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</si>
  <si>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</si>
  <si>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</si>
  <si>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</si>
  <si>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</si>
  <si>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</si>
  <si>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</si>
  <si>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</si>
  <si>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</si>
  <si>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</si>
  <si>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</si>
  <si>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</si>
  <si>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</si>
  <si>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</si>
  <si>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</si>
  <si>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</si>
  <si>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</si>
  <si>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</si>
  <si>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</si>
  <si>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</si>
  <si>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</si>
  <si>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</si>
  <si>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</si>
  <si>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</si>
  <si>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</si>
  <si>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</si>
  <si>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</si>
  <si>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</si>
  <si>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</si>
  <si>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</si>
  <si>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</si>
  <si>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</si>
  <si>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</si>
  <si>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</si>
  <si>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</si>
  <si>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</si>
  <si>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</si>
  <si>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</si>
  <si>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</si>
  <si>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</si>
  <si>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</si>
  <si>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</si>
  <si>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</si>
  <si>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</si>
  <si>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</si>
  <si>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</si>
  <si>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</si>
  <si>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</si>
  <si>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</si>
  <si>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</si>
  <si>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</si>
  <si>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</si>
  <si>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</si>
  <si>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</si>
  <si>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</si>
  <si>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</si>
  <si>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</si>
  <si>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</si>
  <si>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</si>
  <si>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</si>
  <si>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</si>
  <si>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</si>
  <si>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</si>
  <si>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</si>
  <si>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</si>
  <si>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</si>
  <si>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</si>
  <si>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</si>
  <si>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</si>
  <si>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</si>
  <si>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</si>
  <si>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</si>
  <si>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</si>
  <si>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</si>
  <si>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</si>
  <si>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</si>
  <si>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</si>
  <si>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</si>
  <si>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</si>
  <si>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</si>
  <si>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</si>
  <si>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</si>
  <si>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</si>
  <si>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</si>
  <si>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</si>
  <si>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</si>
  <si>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</si>
  <si>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</si>
  <si>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</si>
  <si>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</si>
  <si>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</si>
  <si>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</si>
  <si>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</si>
  <si>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</si>
  <si>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</si>
  <si>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</si>
  <si>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</si>
  <si>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</si>
  <si>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</si>
  <si>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</si>
  <si>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</si>
  <si>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</si>
  <si>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</si>
  <si>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</si>
  <si>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</si>
  <si>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</si>
  <si>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</si>
  <si>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</si>
  <si>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</si>
  <si>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</si>
  <si>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</si>
  <si>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</si>
  <si>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</si>
  <si>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</si>
  <si>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</si>
  <si>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</si>
  <si>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</si>
  <si>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</si>
  <si>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</si>
  <si>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</si>
  <si>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</si>
  <si>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</si>
  <si>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</si>
  <si>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</si>
  <si>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</si>
  <si>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</si>
  <si>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</si>
  <si>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</si>
  <si>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</si>
  <si>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</si>
  <si>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</si>
  <si>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</si>
  <si>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</si>
  <si>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</si>
  <si>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</si>
  <si>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</si>
  <si>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</si>
  <si>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</si>
  <si>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</si>
  <si>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</si>
  <si>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</si>
  <si>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</si>
  <si>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</si>
  <si>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</si>
  <si>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</si>
  <si>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</si>
  <si>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</si>
  <si>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</si>
  <si>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</si>
  <si>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</si>
  <si>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</si>
  <si>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</si>
  <si>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</si>
  <si>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</si>
  <si>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</si>
  <si>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</si>
  <si>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</si>
  <si>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</si>
  <si>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</si>
  <si>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</si>
  <si>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</si>
  <si>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</si>
  <si>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</si>
  <si>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</si>
  <si>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</si>
  <si>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</si>
  <si>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</si>
  <si>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</si>
  <si>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</si>
  <si>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</si>
  <si>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</si>
  <si>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</si>
  <si>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</si>
  <si>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</si>
  <si>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</si>
  <si>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</si>
  <si>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</si>
  <si>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</si>
  <si>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</si>
  <si>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</si>
  <si>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</si>
  <si>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</si>
  <si>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</si>
  <si>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</si>
  <si>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</si>
  <si>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</si>
  <si>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</si>
  <si>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</si>
  <si>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</si>
  <si>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</si>
  <si>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</si>
  <si>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</si>
  <si>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</si>
  <si>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</si>
  <si>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</si>
  <si>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</si>
  <si>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</si>
  <si>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</si>
  <si>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</si>
  <si>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</si>
  <si>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</si>
  <si>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</si>
  <si>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</si>
  <si>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</si>
  <si>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</si>
  <si>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</si>
  <si>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</si>
  <si>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</si>
  <si>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</si>
  <si>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</si>
  <si>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</si>
  <si>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</si>
  <si>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</si>
  <si>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</si>
  <si>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</si>
  <si>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</si>
  <si>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</si>
  <si>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</si>
  <si>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</si>
  <si>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</si>
  <si>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</si>
  <si>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</si>
  <si>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</si>
  <si>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</si>
  <si>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</si>
  <si>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</si>
  <si>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</si>
  <si>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</si>
  <si>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</si>
  <si>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</si>
  <si>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</si>
  <si>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</si>
  <si>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</si>
  <si>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</si>
  <si>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</si>
  <si>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</si>
  <si>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</si>
  <si>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</si>
  <si>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</si>
  <si>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</si>
  <si>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</si>
  <si>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</si>
  <si>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</si>
  <si>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</si>
  <si>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</si>
  <si>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</si>
  <si>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</si>
  <si>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</si>
  <si>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</si>
  <si>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</si>
  <si>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</si>
  <si>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</si>
  <si>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</si>
  <si>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</si>
  <si>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</si>
  <si>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</si>
  <si>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</si>
  <si>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</si>
  <si>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</si>
  <si>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</si>
  <si>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</si>
  <si>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</si>
  <si>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</si>
  <si>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</si>
  <si>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</si>
  <si>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</si>
  <si>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</si>
  <si>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</si>
  <si>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</si>
  <si>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</si>
  <si>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</si>
  <si>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</si>
  <si>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</si>
  <si>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</si>
  <si>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</si>
  <si>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</si>
  <si>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</si>
  <si>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</si>
  <si>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</si>
  <si>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</si>
  <si>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</si>
  <si>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</si>
  <si>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</si>
  <si>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</si>
  <si>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</si>
  <si>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</si>
  <si>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</si>
  <si>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</si>
  <si>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</si>
  <si>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</si>
  <si>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</si>
  <si>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</si>
  <si>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</si>
  <si>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</si>
  <si>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</si>
  <si>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</si>
  <si>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</si>
  <si>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</si>
  <si>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</si>
  <si>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</si>
  <si>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</si>
  <si>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</si>
  <si>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</si>
  <si>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</si>
  <si>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</si>
  <si>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</si>
  <si>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</si>
  <si>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</si>
  <si>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</si>
  <si>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</si>
  <si>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</si>
  <si>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</si>
  <si>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</si>
  <si>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</si>
  <si>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</si>
  <si>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</si>
  <si>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</si>
  <si>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</si>
  <si>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</si>
  <si>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</si>
  <si>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</si>
  <si>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</si>
  <si>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</si>
  <si>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</si>
  <si>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</si>
  <si>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</si>
  <si>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</si>
  <si>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</si>
  <si>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</si>
  <si>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</si>
  <si>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</si>
  <si>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</si>
  <si>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</si>
  <si>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</si>
  <si>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</si>
  <si>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</si>
  <si>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</si>
  <si>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</si>
  <si>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</si>
  <si>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</si>
  <si>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</si>
  <si>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</si>
  <si>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</si>
  <si>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</si>
  <si>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</si>
  <si>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</si>
  <si>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</si>
  <si>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</si>
  <si>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</si>
  <si>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</si>
  <si>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</si>
  <si>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</si>
  <si>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</si>
  <si>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</si>
  <si>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</si>
  <si>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</si>
  <si>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</si>
  <si>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</si>
  <si>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</si>
  <si>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</si>
  <si>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</si>
  <si>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</si>
  <si>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</si>
  <si>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</si>
  <si>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</si>
  <si>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</si>
  <si>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</si>
  <si>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</si>
  <si>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</si>
  <si>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</si>
  <si>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</si>
  <si>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</si>
  <si>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</si>
  <si>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</si>
  <si>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</si>
  <si>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</si>
  <si>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</si>
  <si>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</si>
  <si>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</si>
  <si>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</si>
  <si>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</si>
  <si>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</si>
  <si>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</si>
  <si>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</si>
  <si>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</si>
  <si>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</si>
  <si>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</si>
  <si>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</si>
  <si>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</si>
  <si>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</si>
  <si>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</si>
  <si>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</si>
  <si>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</si>
  <si>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</si>
  <si>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</si>
  <si>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</si>
  <si>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</si>
  <si>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</si>
  <si>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</si>
  <si>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</si>
  <si>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</si>
  <si>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</si>
  <si>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</si>
  <si>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</si>
  <si>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</si>
  <si>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</si>
  <si>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</si>
  <si>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</si>
  <si>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</si>
  <si>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</si>
  <si>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</si>
  <si>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</si>
  <si>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</si>
  <si>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</si>
  <si>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</si>
  <si>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</si>
  <si>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</si>
  <si>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</si>
  <si>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</si>
  <si>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</si>
  <si>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</si>
  <si>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</si>
  <si>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</si>
  <si>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</si>
  <si>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</si>
  <si>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</si>
  <si>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</si>
  <si>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</si>
  <si>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</si>
  <si>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</si>
  <si>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</si>
  <si>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</si>
  <si>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</si>
  <si>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</si>
  <si>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</si>
  <si>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</si>
  <si>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</si>
  <si>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</si>
  <si>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</si>
  <si>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</si>
  <si>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</si>
  <si>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</si>
  <si>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</si>
  <si>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</si>
  <si>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</si>
  <si>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</si>
  <si>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</si>
  <si>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</si>
  <si>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</si>
  <si>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</si>
  <si>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</si>
  <si>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</si>
  <si>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</si>
  <si>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</si>
  <si>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</si>
  <si>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</si>
  <si>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</si>
  <si>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</si>
  <si>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</si>
  <si>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</si>
  <si>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</si>
  <si>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</si>
  <si>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</si>
  <si>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</si>
  <si>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</si>
  <si>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</si>
  <si>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</si>
  <si>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</si>
  <si>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</si>
  <si>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</si>
  <si>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</si>
  <si>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</si>
  <si>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</si>
  <si>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</si>
  <si>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</si>
  <si>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</si>
  <si>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</si>
  <si>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</si>
  <si>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</si>
  <si>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</si>
  <si>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</si>
  <si>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</si>
  <si>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</si>
  <si>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</si>
  <si>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</si>
  <si>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</si>
  <si>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</si>
  <si>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</si>
  <si>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</si>
  <si>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</si>
  <si>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</si>
  <si>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</si>
  <si>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</si>
  <si>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</si>
  <si>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</si>
  <si>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</si>
  <si>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</si>
  <si>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</si>
  <si>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</si>
  <si>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</si>
  <si>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</si>
  <si>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</si>
  <si>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</si>
  <si>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</si>
  <si>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</si>
  <si>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</si>
  <si>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</si>
  <si>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</si>
  <si>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</si>
  <si>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</si>
  <si>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</si>
  <si>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</si>
  <si>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</si>
  <si>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</si>
  <si>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</si>
  <si>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</si>
  <si>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</si>
  <si>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</si>
  <si>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</si>
  <si>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</si>
  <si>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</si>
  <si>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</si>
  <si>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</si>
  <si>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</si>
  <si>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</si>
  <si>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</si>
  <si>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</si>
  <si>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</si>
  <si>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</si>
  <si>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</si>
  <si>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</si>
  <si>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</si>
  <si>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</si>
  <si>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</si>
  <si>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</si>
  <si>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</si>
  <si>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</si>
  <si>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</si>
  <si>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</si>
  <si>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</si>
  <si>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</si>
  <si>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</si>
  <si>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</si>
  <si>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</si>
  <si>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</si>
  <si>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</si>
  <si>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</si>
  <si>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</si>
  <si>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</si>
  <si>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</si>
  <si>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</si>
  <si>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</si>
  <si>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</si>
  <si>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</si>
  <si>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</si>
  <si>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</si>
  <si>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</si>
  <si>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</si>
  <si>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</si>
  <si>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</si>
  <si>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</si>
  <si>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</si>
  <si>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</si>
  <si>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</si>
  <si>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</si>
  <si>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</si>
  <si>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</si>
  <si>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</si>
  <si>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</si>
  <si>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</si>
  <si>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</si>
  <si>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</si>
  <si>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</si>
  <si>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</si>
  <si>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</si>
  <si>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</si>
  <si>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</si>
  <si>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</si>
  <si>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</si>
  <si>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</si>
  <si>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</si>
  <si>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</si>
  <si>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</si>
  <si>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</si>
  <si>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</si>
  <si>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</si>
  <si>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</si>
  <si>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</si>
  <si>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</si>
  <si>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</si>
  <si>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</si>
  <si>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</si>
  <si>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</si>
  <si>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</si>
  <si>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</si>
  <si>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</si>
  <si>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</si>
  <si>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</si>
  <si>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</si>
  <si>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</si>
  <si>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</si>
  <si>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</si>
  <si>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</si>
  <si>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</si>
  <si>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</si>
  <si>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</si>
  <si>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</si>
  <si>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</si>
  <si>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</si>
  <si>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</si>
  <si>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</si>
  <si>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</si>
  <si>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</si>
  <si>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</si>
  <si>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</si>
  <si>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</si>
  <si>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</si>
  <si>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</si>
  <si>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</si>
  <si>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</si>
  <si>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</si>
  <si>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</si>
  <si>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</si>
  <si>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</si>
  <si>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</si>
  <si>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</si>
  <si>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</si>
  <si>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</si>
  <si>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</si>
  <si>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</si>
  <si>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</si>
  <si>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</si>
  <si>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</si>
  <si>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</si>
  <si>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</si>
  <si>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</si>
  <si>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</si>
  <si>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</si>
  <si>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</si>
  <si>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</si>
  <si>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</si>
  <si>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</si>
  <si>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</si>
  <si>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</si>
  <si>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</si>
  <si>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</si>
  <si>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</si>
  <si>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</si>
  <si>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</si>
  <si>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</si>
  <si>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</si>
  <si>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</si>
  <si>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</si>
  <si>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</si>
  <si>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</si>
  <si>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</si>
  <si>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</si>
  <si>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</si>
  <si>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</si>
  <si>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</si>
  <si>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</si>
  <si>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</si>
  <si>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</si>
  <si>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</si>
  <si>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</si>
  <si>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</si>
  <si>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</si>
  <si>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</si>
  <si>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</si>
  <si>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</si>
  <si>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</si>
  <si>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</si>
  <si>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</si>
  <si>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</si>
  <si>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</si>
  <si>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</si>
  <si>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</si>
  <si>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</si>
  <si>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</si>
  <si>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</si>
  <si>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</si>
  <si>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</si>
  <si>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</si>
  <si>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</si>
  <si>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</si>
  <si>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</si>
  <si>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</si>
  <si>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</si>
  <si>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</si>
  <si>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</si>
  <si>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</si>
  <si>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</si>
  <si>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</si>
  <si>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</si>
  <si>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</si>
  <si>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</si>
  <si>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</si>
  <si>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</si>
  <si>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</si>
  <si>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</si>
  <si>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</si>
  <si>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</si>
  <si>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</si>
  <si>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</si>
  <si>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</si>
  <si>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</si>
  <si>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</si>
  <si>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</si>
  <si>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</si>
  <si>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</si>
  <si>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</si>
  <si>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</si>
  <si>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</si>
  <si>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</si>
  <si>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</si>
  <si>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</si>
  <si>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</si>
  <si>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</si>
  <si>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</si>
  <si>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</si>
  <si>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</si>
  <si>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</si>
  <si>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</si>
  <si>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</si>
  <si>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</si>
  <si>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</si>
  <si>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</si>
  <si>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</si>
  <si>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</si>
  <si>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</si>
  <si>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</si>
  <si>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</si>
  <si>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</si>
  <si>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</si>
  <si>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</si>
  <si>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</si>
  <si>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</si>
  <si>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</si>
  <si>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</si>
  <si>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</si>
  <si>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</si>
  <si>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</si>
  <si>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</si>
  <si>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</si>
  <si>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</si>
  <si>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</si>
  <si>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</si>
  <si>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</si>
  <si>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</si>
  <si>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</si>
  <si>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</si>
  <si>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</si>
  <si>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</si>
  <si>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</si>
  <si>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</si>
  <si>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</si>
  <si>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</si>
  <si>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</si>
  <si>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</si>
  <si>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</si>
  <si>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</si>
  <si>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</si>
  <si>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</si>
  <si>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</si>
  <si>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</si>
  <si>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</si>
  <si>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</si>
  <si>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</si>
  <si>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</si>
  <si>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</si>
  <si>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</si>
  <si>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</si>
  <si>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</si>
  <si>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</si>
  <si>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</si>
  <si>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</si>
  <si>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</si>
  <si>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</si>
  <si>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</si>
  <si>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</si>
  <si>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</si>
  <si>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</si>
  <si>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</si>
  <si>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</si>
  <si>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</si>
  <si>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</si>
  <si>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</si>
  <si>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</si>
  <si>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</si>
  <si>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</si>
  <si>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</si>
  <si>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</si>
  <si>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</si>
  <si>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</si>
  <si>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</si>
  <si>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</si>
  <si>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</si>
  <si>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</si>
  <si>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</si>
  <si>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</si>
  <si>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</si>
  <si>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</si>
  <si>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</si>
  <si>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</si>
  <si>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</si>
  <si>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</si>
  <si>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</si>
  <si>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</si>
  <si>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</si>
  <si>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</si>
  <si>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</si>
  <si>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</si>
  <si>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</si>
  <si>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</si>
  <si>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</si>
  <si>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</si>
  <si>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</si>
  <si>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</si>
  <si>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</si>
  <si>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</si>
  <si>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</si>
  <si>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</si>
  <si>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</si>
  <si>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</si>
  <si>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</si>
  <si>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</si>
  <si>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</si>
  <si>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</si>
  <si>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</si>
  <si>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</si>
  <si>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</si>
  <si>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</si>
  <si>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</si>
  <si>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</si>
  <si>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</si>
  <si>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</si>
  <si>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</si>
  <si>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</si>
  <si>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</si>
  <si>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</si>
  <si>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</si>
  <si>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</si>
  <si>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</si>
  <si>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</si>
  <si>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</si>
  <si>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</si>
  <si>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</si>
  <si>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</si>
  <si>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</si>
  <si>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</si>
  <si>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</si>
  <si>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</si>
  <si>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</si>
  <si>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</si>
  <si>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</si>
  <si>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</si>
  <si>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</si>
  <si>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</si>
  <si>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</si>
  <si>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</si>
  <si>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</si>
  <si>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</si>
  <si>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</si>
  <si>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</si>
  <si>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</si>
  <si>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</si>
  <si>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</si>
  <si>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</si>
  <si>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</si>
  <si>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</si>
  <si>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</si>
  <si>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</si>
  <si>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</si>
  <si>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</si>
  <si>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</si>
  <si>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</si>
  <si>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</si>
  <si>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</si>
  <si>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</si>
  <si>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</si>
  <si>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</si>
  <si>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</si>
  <si>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</si>
  <si>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</si>
  <si>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</si>
  <si>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</si>
  <si>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</si>
  <si>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</si>
  <si>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</si>
  <si>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</si>
  <si>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</si>
  <si>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</si>
  <si>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</si>
  <si>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</si>
  <si>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</si>
  <si>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</si>
  <si>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</si>
  <si>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</si>
  <si>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</si>
  <si>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</si>
  <si>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</si>
  <si>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</si>
  <si>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</si>
  <si>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</si>
  <si>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</si>
  <si>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</si>
  <si>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</si>
  <si>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</si>
  <si>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</si>
  <si>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</si>
  <si>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</si>
  <si>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</si>
  <si>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</si>
  <si>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</si>
  <si>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</si>
  <si>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</si>
  <si>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</si>
  <si>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</si>
  <si>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</si>
  <si>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</si>
  <si>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</si>
  <si>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</si>
  <si>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</si>
  <si>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</si>
  <si>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</si>
  <si>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</si>
  <si>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</si>
  <si>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</si>
  <si>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</si>
  <si>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</si>
  <si>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</si>
  <si>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</si>
  <si>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</si>
  <si>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</si>
  <si>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</si>
  <si>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</si>
  <si>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</si>
  <si>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</si>
  <si>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</si>
  <si>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</si>
  <si>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</si>
  <si>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</si>
  <si>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</si>
  <si>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</si>
  <si>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</si>
  <si>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</si>
  <si>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</si>
  <si>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</si>
  <si>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</si>
  <si>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</si>
  <si>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</si>
  <si>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</si>
  <si>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</si>
  <si>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</si>
  <si>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</si>
  <si>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</si>
  <si>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</si>
  <si>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</si>
  <si>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</si>
  <si>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</si>
  <si>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</si>
  <si>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</si>
  <si>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</si>
  <si>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</si>
  <si>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</si>
  <si>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</si>
  <si>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</si>
  <si>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</si>
  <si>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</si>
  <si>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</si>
  <si>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</si>
  <si>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</si>
  <si>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</si>
  <si>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</si>
  <si>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</si>
  <si>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</si>
  <si>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</si>
  <si>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</si>
  <si>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</si>
  <si>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</si>
  <si>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</si>
  <si>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</si>
  <si>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</si>
  <si>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</si>
  <si>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</si>
  <si>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</si>
  <si>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</si>
  <si>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</si>
  <si>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</si>
  <si>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</si>
  <si>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</si>
  <si>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</si>
  <si>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</si>
  <si>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</si>
  <si>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</si>
  <si>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</si>
  <si>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</si>
  <si>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</si>
  <si>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</si>
  <si>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</si>
  <si>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</si>
  <si>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</si>
  <si>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</si>
  <si>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</si>
  <si>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</si>
  <si>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</si>
  <si>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</si>
  <si>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</si>
  <si>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</si>
  <si>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</si>
  <si>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</si>
  <si>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</si>
  <si>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</si>
  <si>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</si>
  <si>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</si>
  <si>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</si>
  <si>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</si>
  <si>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</si>
  <si>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</si>
  <si>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</si>
  <si>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</si>
  <si>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</si>
  <si>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</si>
  <si>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</si>
  <si>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</si>
  <si>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</si>
  <si>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</si>
  <si>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</si>
  <si>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</si>
  <si>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</si>
  <si>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</si>
  <si>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</si>
  <si>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</si>
  <si>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</si>
  <si>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</si>
  <si>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</si>
  <si>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</si>
  <si>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</si>
  <si>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</si>
  <si>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</si>
  <si>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</si>
  <si>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</si>
  <si>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</si>
  <si>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</si>
  <si>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</si>
  <si>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</si>
  <si>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</si>
  <si>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</si>
  <si>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</si>
  <si>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</si>
  <si>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</si>
  <si>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</si>
  <si>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</si>
  <si>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</si>
  <si>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</si>
  <si>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</si>
  <si>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</si>
  <si>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</si>
  <si>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</si>
  <si>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</si>
  <si>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</si>
  <si>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</si>
  <si>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</si>
  <si>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</si>
  <si>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</si>
  <si>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</si>
  <si>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</si>
  <si>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</si>
  <si>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</si>
  <si>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</si>
  <si>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</si>
  <si>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</si>
  <si>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</si>
  <si>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</si>
  <si>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</si>
  <si>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</si>
  <si>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</si>
  <si>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</si>
  <si>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</si>
  <si>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</si>
  <si>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</si>
  <si>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</si>
  <si>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</si>
  <si>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</si>
  <si>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</si>
  <si>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</si>
  <si>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</si>
  <si>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</si>
  <si>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</si>
  <si>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</si>
  <si>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</si>
  <si>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</si>
  <si>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</si>
  <si>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</si>
  <si>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</si>
  <si>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</si>
  <si>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</si>
  <si>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</si>
  <si>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</si>
  <si>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</si>
  <si>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</si>
  <si>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</si>
  <si>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</si>
  <si>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</si>
  <si>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</si>
  <si>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</si>
  <si>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</si>
  <si>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</si>
  <si>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</si>
  <si>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</si>
  <si>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</si>
  <si>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</si>
  <si>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</si>
  <si>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</si>
  <si>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</si>
  <si>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</si>
  <si>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</si>
  <si>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</si>
  <si>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</si>
  <si>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</si>
  <si>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</si>
  <si>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</si>
  <si>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</si>
  <si>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</si>
  <si>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</si>
  <si>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</si>
  <si>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</si>
  <si>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</si>
  <si>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</si>
  <si>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</si>
  <si>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</si>
  <si>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</si>
  <si>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</si>
  <si>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</si>
  <si>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</si>
  <si>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</si>
  <si>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</si>
  <si>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</si>
  <si>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</si>
  <si>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</si>
  <si>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</si>
  <si>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</si>
  <si>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</si>
  <si>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</si>
  <si>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</si>
  <si>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</si>
  <si>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</si>
  <si>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</si>
  <si>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</si>
  <si>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</si>
  <si>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</si>
  <si>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</si>
  <si>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</si>
  <si>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</si>
  <si>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</si>
  <si>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</si>
  <si>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</si>
  <si>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</si>
  <si>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</si>
  <si>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</si>
  <si>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</si>
  <si>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</si>
  <si>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</si>
  <si>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</si>
  <si>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</si>
  <si>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</si>
  <si>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</si>
  <si>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</si>
  <si>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</si>
  <si>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</si>
  <si>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</si>
  <si>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</si>
  <si>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</si>
  <si>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</si>
  <si>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</si>
  <si>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</si>
  <si>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</si>
  <si>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</si>
  <si>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</si>
  <si>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</si>
  <si>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</si>
  <si>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</si>
  <si>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</si>
  <si>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</si>
  <si>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</si>
  <si>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</si>
  <si>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</si>
  <si>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</si>
  <si>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</si>
  <si>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</si>
  <si>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</si>
  <si>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</si>
  <si>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</si>
  <si>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</si>
  <si>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</si>
  <si>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</si>
  <si>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</si>
  <si>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</si>
  <si>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</si>
  <si>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</si>
  <si>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</si>
  <si>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</si>
  <si>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</si>
  <si>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</si>
  <si>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</si>
  <si>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</si>
  <si>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</si>
  <si>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</si>
  <si>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</si>
  <si>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</si>
  <si>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</si>
  <si>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</si>
  <si>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</si>
  <si>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</si>
  <si>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</si>
  <si>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</si>
  <si>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</si>
  <si>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</si>
  <si>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</si>
  <si>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</si>
  <si>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</si>
  <si>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</si>
  <si>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</si>
  <si>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</si>
  <si>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</si>
  <si>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</si>
  <si>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</si>
  <si>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</si>
  <si>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</si>
  <si>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</si>
  <si>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</si>
  <si>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</si>
  <si>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</si>
  <si>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</si>
  <si>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</si>
  <si>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</si>
  <si>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</si>
  <si>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</si>
  <si>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</si>
  <si>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</si>
  <si>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</si>
  <si>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</si>
  <si>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</si>
  <si>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</si>
  <si>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</si>
  <si>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</si>
  <si>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</si>
  <si>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</si>
  <si>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</si>
  <si>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</si>
  <si>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</si>
  <si>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</si>
  <si>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</si>
  <si>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</si>
  <si>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</si>
  <si>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</si>
  <si>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</si>
  <si>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</si>
  <si>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</si>
  <si>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</si>
  <si>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</si>
  <si>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</si>
  <si>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</si>
  <si>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</si>
  <si>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</si>
  <si>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</si>
  <si>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</si>
  <si>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</si>
  <si>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</si>
  <si>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</si>
  <si>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</si>
  <si>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</si>
  <si>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</si>
  <si>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</si>
  <si>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</si>
  <si>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</si>
  <si>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</si>
  <si>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</si>
  <si>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</si>
  <si>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</si>
  <si>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</si>
  <si>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</si>
  <si>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</si>
  <si>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</si>
  <si>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</si>
  <si>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</si>
  <si>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</si>
  <si>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</si>
  <si>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</si>
  <si>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</si>
  <si>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</si>
  <si>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</si>
  <si>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</si>
  <si>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</si>
  <si>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</si>
  <si>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</si>
  <si>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</si>
  <si>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</si>
  <si>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</si>
  <si>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</si>
  <si>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</si>
  <si>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</si>
  <si>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</si>
  <si>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</si>
  <si>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</si>
  <si>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</si>
  <si>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</si>
  <si>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</si>
  <si>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</si>
  <si>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</si>
  <si>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</si>
  <si>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</si>
  <si>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</si>
  <si>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</si>
  <si>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</si>
  <si>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</si>
  <si>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</si>
  <si>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</si>
  <si>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</si>
  <si>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</si>
  <si>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</si>
  <si>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</si>
  <si>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</si>
  <si>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</si>
  <si>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</si>
  <si>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</si>
  <si>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</si>
  <si>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</si>
  <si>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</si>
  <si>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</si>
  <si>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</si>
  <si>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</si>
  <si>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</si>
  <si>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</si>
  <si>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</si>
  <si>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</si>
  <si>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</si>
  <si>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</si>
  <si>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</si>
  <si>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</si>
  <si>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</si>
  <si>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</si>
  <si>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</si>
  <si>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</si>
  <si>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</si>
  <si>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</si>
  <si>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</si>
  <si>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</si>
  <si>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</si>
  <si>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</si>
  <si>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</si>
  <si>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</si>
  <si>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</si>
  <si>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</si>
  <si>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</si>
  <si>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</si>
  <si>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</si>
  <si>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</si>
  <si>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</si>
  <si>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</si>
  <si>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</si>
  <si>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</si>
  <si>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</si>
  <si>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</si>
  <si>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</si>
  <si>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</si>
  <si>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</si>
  <si>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</si>
  <si>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</si>
  <si>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</si>
  <si>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</si>
  <si>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</si>
  <si>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</si>
  <si>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</si>
  <si>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</si>
  <si>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</si>
  <si>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</si>
  <si>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</si>
  <si>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</si>
  <si>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</si>
  <si>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</si>
  <si>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</si>
  <si>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</si>
  <si>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</si>
  <si>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</si>
  <si>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</si>
  <si>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</si>
  <si>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</si>
  <si>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</si>
  <si>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</si>
  <si>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</si>
  <si>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</si>
  <si>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</si>
  <si>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</si>
  <si>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</si>
  <si>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</si>
  <si>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</si>
  <si>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</si>
  <si>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</si>
  <si>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</si>
  <si>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</si>
  <si>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</si>
  <si>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</si>
  <si>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</si>
  <si>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</si>
  <si>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</si>
  <si>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</si>
  <si>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</si>
  <si>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</si>
  <si>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</si>
  <si>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</si>
  <si>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</si>
  <si>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</si>
  <si>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</si>
  <si>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</si>
  <si>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</si>
  <si>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</si>
  <si>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</si>
  <si>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</si>
  <si>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</si>
  <si>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</si>
  <si>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</si>
  <si>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</si>
  <si>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</si>
  <si>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</si>
  <si>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</si>
  <si>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</si>
  <si>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</si>
  <si>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</si>
  <si>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</si>
  <si>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</si>
  <si>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</si>
  <si>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</si>
  <si>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</si>
  <si>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</si>
  <si>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</si>
  <si>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</si>
  <si>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</si>
  <si>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</si>
  <si>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</si>
  <si>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</si>
  <si>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</si>
  <si>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</si>
  <si>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</si>
  <si>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</si>
  <si>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</si>
  <si>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</si>
  <si>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</si>
  <si>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</si>
  <si>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</si>
  <si>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</si>
  <si>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</si>
  <si>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</si>
  <si>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</si>
  <si>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</si>
  <si>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</si>
  <si>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</si>
  <si>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</si>
  <si>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</si>
  <si>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</si>
  <si>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</si>
  <si>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</si>
  <si>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</si>
  <si>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</si>
  <si>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</si>
  <si>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</si>
  <si>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</si>
  <si>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</si>
  <si>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</si>
  <si>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</si>
  <si>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</si>
  <si>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</si>
  <si>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</si>
  <si>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</si>
  <si>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</si>
  <si>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</si>
  <si>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</si>
  <si>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</si>
  <si>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</si>
  <si>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</si>
  <si>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</si>
  <si>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</si>
  <si>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</si>
  <si>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</si>
  <si>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</si>
  <si>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</si>
  <si>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</si>
  <si>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</si>
  <si>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</si>
  <si>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</si>
  <si>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</si>
  <si>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</si>
  <si>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</si>
  <si>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</si>
  <si>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</si>
  <si>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</si>
  <si>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</si>
  <si>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</si>
  <si>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</si>
  <si>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</si>
  <si>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</si>
  <si>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</si>
  <si>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</si>
  <si>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</si>
  <si>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</si>
  <si>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</si>
  <si>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</si>
  <si>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</si>
  <si>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</si>
  <si>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</si>
  <si>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</si>
  <si>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</si>
  <si>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</si>
  <si>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</si>
  <si>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</si>
  <si>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</si>
  <si>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</si>
  <si>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</si>
  <si>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</si>
  <si>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</si>
  <si>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</si>
  <si>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</si>
  <si>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</si>
  <si>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</si>
  <si>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</si>
  <si>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</si>
  <si>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</si>
  <si>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</si>
  <si>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</si>
  <si>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</si>
  <si>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</si>
  <si>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</si>
  <si>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</si>
  <si>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</si>
  <si>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</si>
  <si>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</si>
  <si>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</si>
  <si>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</si>
  <si>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</si>
  <si>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</si>
  <si>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</si>
  <si>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</si>
  <si>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</si>
  <si>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</si>
  <si>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</si>
  <si>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</si>
  <si>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</si>
  <si>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</si>
  <si>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</si>
  <si>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</si>
  <si>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</si>
  <si>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</si>
  <si>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</si>
  <si>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</si>
  <si>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</si>
  <si>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</si>
  <si>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</si>
  <si>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</si>
  <si>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</si>
  <si>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</si>
  <si>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</si>
  <si>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</si>
  <si>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</si>
  <si>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</si>
  <si>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</si>
  <si>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</si>
  <si>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</si>
  <si>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</si>
  <si>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</si>
  <si>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</si>
  <si>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</si>
  <si>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</si>
  <si>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</si>
  <si>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</si>
  <si>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</si>
  <si>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</si>
  <si>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</si>
  <si>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</si>
  <si>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</si>
  <si>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</si>
  <si>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</si>
  <si>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</si>
  <si>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</si>
  <si>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</si>
  <si>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</si>
  <si>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</si>
  <si>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</si>
  <si>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</si>
  <si>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</si>
  <si>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</si>
  <si>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</si>
  <si>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</si>
  <si>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</si>
  <si>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</si>
  <si>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</si>
  <si>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</si>
  <si>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</si>
  <si>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</si>
  <si>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</si>
  <si>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</si>
  <si>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</si>
  <si>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</si>
  <si>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</si>
  <si>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</si>
  <si>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</si>
  <si>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</si>
  <si>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</si>
  <si>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</si>
  <si>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</si>
  <si>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</si>
  <si>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</si>
  <si>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</si>
  <si>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</si>
  <si>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</si>
  <si>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</si>
  <si>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</si>
  <si>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</si>
  <si>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</si>
  <si>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</si>
  <si>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</si>
  <si>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</si>
  <si>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</si>
  <si>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</si>
  <si>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</si>
  <si>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</si>
  <si>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</si>
  <si>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</si>
  <si>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</si>
  <si>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</si>
  <si>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</si>
  <si>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</si>
  <si>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</si>
  <si>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</si>
  <si>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</si>
  <si>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</si>
  <si>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</si>
  <si>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</si>
  <si>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</si>
  <si>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</si>
  <si>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</si>
  <si>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</si>
  <si>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</si>
  <si>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</si>
  <si>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</si>
  <si>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</si>
  <si>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</si>
  <si>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</si>
  <si>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</si>
  <si>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</si>
  <si>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</si>
  <si>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</si>
  <si>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</si>
  <si>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</si>
  <si>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</si>
  <si>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</si>
  <si>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</si>
  <si>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</si>
  <si>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</si>
  <si>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</si>
  <si>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</si>
  <si>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</si>
  <si>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</si>
  <si>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</si>
  <si>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</si>
  <si>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</si>
  <si>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</si>
  <si>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</si>
  <si>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</si>
  <si>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</si>
  <si>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</si>
  <si>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</si>
  <si>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</si>
  <si>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</si>
  <si>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</si>
  <si>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</si>
  <si>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</si>
  <si>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</si>
  <si>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</si>
  <si>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</si>
  <si>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</si>
  <si>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</si>
  <si>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</si>
  <si>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</si>
  <si>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</si>
  <si>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</si>
  <si>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</si>
  <si>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</si>
  <si>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</si>
  <si>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</si>
  <si>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</si>
  <si>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</si>
  <si>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</si>
  <si>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</si>
  <si>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</si>
  <si>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</si>
  <si>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</si>
  <si>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</si>
  <si>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</si>
  <si>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</si>
  <si>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</si>
  <si>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</si>
  <si>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</si>
  <si>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</si>
  <si>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</si>
  <si>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</si>
  <si>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</si>
  <si>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</si>
  <si>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</si>
  <si>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</si>
  <si>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</si>
  <si>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</si>
  <si>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</si>
  <si>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</si>
  <si>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</si>
  <si>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</si>
  <si>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</si>
  <si>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</si>
  <si>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</si>
  <si>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</si>
  <si>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</si>
  <si>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</si>
  <si>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</si>
  <si>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</si>
  <si>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</si>
  <si>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</si>
  <si>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</si>
  <si>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</si>
  <si>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</si>
  <si>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</si>
  <si>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</si>
  <si>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</si>
  <si>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</si>
  <si>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</si>
  <si>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</si>
  <si>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</si>
  <si>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</si>
  <si>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</si>
  <si>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</si>
  <si>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</si>
  <si>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</si>
  <si>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</si>
  <si>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</si>
  <si>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</si>
  <si>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</si>
  <si>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</si>
  <si>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</si>
  <si>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</si>
  <si>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</si>
  <si>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</si>
  <si>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</si>
  <si>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</si>
  <si>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</si>
  <si>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</si>
  <si>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</si>
  <si>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</si>
  <si>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</si>
  <si>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</si>
  <si>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</si>
  <si>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</si>
  <si>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</si>
  <si>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</si>
  <si>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</si>
  <si>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</si>
  <si>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</si>
  <si>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</si>
  <si>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</si>
  <si>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</si>
  <si>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</si>
  <si>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</si>
  <si>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</si>
  <si>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</si>
  <si>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</si>
  <si>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</si>
  <si>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</si>
  <si>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</si>
  <si>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</si>
  <si>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</si>
  <si>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</si>
  <si>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</si>
  <si>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</si>
  <si>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</si>
  <si>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</si>
  <si>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</si>
  <si>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</si>
  <si>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</si>
  <si>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</si>
  <si>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</si>
  <si>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</si>
  <si>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</si>
  <si>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</si>
  <si>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</si>
  <si>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</si>
  <si>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</si>
  <si>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</si>
  <si>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</si>
  <si>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</si>
  <si>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</si>
  <si>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</si>
  <si>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</si>
  <si>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</si>
  <si>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</si>
  <si>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</si>
  <si>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</si>
  <si>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</si>
  <si>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</si>
  <si>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</si>
  <si>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</si>
  <si>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</si>
  <si>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</si>
  <si>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</si>
  <si>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</si>
  <si>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</si>
  <si>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</si>
  <si>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</si>
  <si>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</si>
  <si>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</si>
  <si>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</si>
  <si>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</si>
  <si>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</si>
  <si>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</si>
  <si>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</si>
  <si>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</si>
  <si>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</si>
  <si>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</si>
  <si>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</si>
  <si>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</si>
  <si>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</si>
  <si>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</si>
  <si>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</si>
  <si>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</si>
  <si>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</si>
  <si>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</si>
  <si>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</si>
  <si>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</si>
  <si>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</si>
  <si>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</si>
  <si>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</si>
  <si>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</si>
  <si>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</si>
  <si>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</si>
  <si>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</si>
  <si>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</si>
  <si>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</si>
  <si>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</si>
  <si>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</si>
  <si>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</si>
  <si>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</si>
  <si>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</si>
  <si>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</si>
  <si>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</si>
  <si>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</si>
  <si>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</si>
  <si>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</si>
  <si>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</si>
  <si>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</si>
  <si>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</si>
  <si>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</si>
  <si>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</si>
  <si>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</si>
  <si>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</si>
  <si>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</si>
  <si>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</si>
  <si>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</si>
  <si>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</si>
  <si>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</si>
  <si>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</si>
  <si>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</si>
  <si>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</si>
  <si>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</si>
  <si>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</si>
  <si>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</si>
  <si>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</si>
  <si>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</si>
  <si>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</si>
  <si>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</si>
  <si>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</si>
  <si>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</si>
  <si>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</si>
  <si>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</si>
  <si>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</si>
  <si>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</si>
  <si>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</si>
  <si>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</si>
  <si>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</si>
  <si>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</si>
  <si>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</si>
  <si>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</si>
  <si>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</si>
  <si>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</si>
  <si>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</si>
  <si>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</si>
  <si>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</si>
  <si>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</si>
  <si>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</si>
  <si>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</si>
  <si>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</si>
  <si>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</si>
  <si>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</si>
  <si>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</si>
  <si>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</si>
  <si>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</si>
  <si>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</si>
  <si>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</si>
  <si>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</si>
  <si>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</si>
  <si>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</si>
  <si>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</si>
  <si>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</si>
  <si>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</si>
  <si>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</si>
  <si>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</si>
  <si>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</si>
  <si>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</si>
  <si>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</si>
  <si>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</si>
  <si>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</si>
  <si>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</si>
  <si>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</si>
  <si>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</si>
  <si>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</si>
  <si>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</si>
  <si>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</si>
  <si>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</si>
  <si>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</si>
  <si>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</si>
  <si>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</si>
  <si>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</si>
  <si>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</si>
  <si>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</si>
  <si>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</si>
  <si>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</si>
  <si>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</si>
  <si>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</si>
  <si>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</si>
  <si>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</si>
  <si>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</si>
  <si>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</si>
  <si>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</si>
  <si>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</si>
  <si>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</si>
  <si>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</si>
  <si>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</si>
  <si>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</si>
  <si>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</si>
  <si>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</si>
  <si>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</si>
  <si>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</si>
  <si>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</si>
  <si>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</si>
  <si>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</si>
  <si>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</si>
  <si>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</si>
  <si>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</si>
  <si>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</si>
  <si>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</si>
  <si>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</si>
  <si>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</si>
  <si>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</si>
  <si>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</si>
  <si>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</si>
  <si>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</si>
  <si>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</si>
  <si>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</si>
  <si>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</si>
  <si>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</si>
  <si>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</si>
  <si>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</si>
  <si>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</si>
  <si>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</si>
  <si>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</si>
  <si>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</si>
  <si>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</si>
  <si>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</si>
  <si>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</si>
  <si>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</si>
  <si>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</si>
  <si>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</si>
  <si>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</si>
  <si>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</si>
  <si>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</si>
  <si>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</si>
  <si>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</si>
  <si>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</si>
  <si>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</si>
  <si>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</si>
  <si>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</si>
  <si>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</si>
  <si>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</si>
  <si>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</si>
  <si>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</si>
  <si>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</si>
  <si>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</si>
  <si>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</si>
  <si>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</si>
  <si>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</si>
  <si>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</si>
  <si>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</si>
  <si>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</si>
  <si>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</si>
  <si>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</si>
  <si>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</si>
  <si>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</si>
  <si>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</si>
  <si>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</si>
  <si>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</si>
  <si>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</si>
  <si>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</si>
  <si>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</si>
  <si>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</si>
  <si>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</si>
  <si>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</si>
  <si>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</si>
  <si>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</si>
  <si>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</si>
  <si>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</si>
  <si>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</si>
  <si>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</si>
  <si>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</si>
  <si>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</si>
  <si>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</si>
  <si>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</si>
  <si>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</si>
  <si>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</si>
  <si>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</si>
  <si>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</si>
  <si>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</si>
  <si>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</si>
  <si>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</si>
  <si>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</si>
  <si>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</si>
  <si>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</si>
  <si>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</si>
  <si>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</si>
  <si>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</si>
  <si>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</si>
  <si>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</si>
  <si>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</si>
  <si>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</si>
  <si>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</si>
  <si>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</si>
  <si>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</si>
  <si>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</si>
  <si>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</si>
  <si>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</si>
  <si>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</si>
  <si>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</si>
  <si>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</si>
  <si>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</si>
  <si>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</si>
  <si>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</si>
  <si>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</si>
  <si>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</si>
  <si>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</si>
  <si>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</si>
  <si>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</si>
  <si>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</si>
  <si>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</si>
  <si>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</si>
  <si>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</si>
  <si>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</si>
  <si>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</si>
  <si>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</si>
  <si>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</si>
  <si>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</si>
  <si>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</si>
  <si>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</si>
  <si>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</si>
  <si>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</si>
  <si>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</si>
  <si>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</si>
  <si>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</si>
  <si>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</si>
  <si>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</si>
  <si>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</si>
  <si>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</si>
  <si>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</si>
  <si>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</si>
  <si>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</si>
  <si>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</si>
  <si>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</si>
  <si>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</si>
  <si>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</si>
  <si>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</si>
  <si>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</si>
  <si>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</si>
  <si>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</si>
  <si>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</si>
  <si>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</si>
  <si>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</si>
  <si>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</si>
  <si>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</si>
  <si>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</si>
  <si>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</si>
  <si>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</si>
  <si>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</si>
  <si>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</si>
  <si>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</si>
  <si>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</si>
  <si>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</si>
  <si>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</si>
  <si>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</si>
  <si>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</si>
  <si>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</si>
  <si>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</si>
  <si>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</si>
  <si>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</si>
  <si>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</si>
  <si>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</si>
  <si>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</si>
  <si>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</si>
  <si>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</si>
  <si>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</si>
  <si>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</si>
  <si>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</si>
  <si>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</si>
  <si>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</si>
  <si>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</si>
  <si>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</si>
  <si>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</si>
  <si>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</si>
  <si>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</si>
  <si>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</si>
  <si>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</si>
  <si>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</si>
  <si>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</si>
  <si>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</si>
  <si>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</si>
  <si>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</si>
  <si>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</si>
  <si>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</si>
  <si>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</si>
  <si>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</si>
  <si>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</si>
  <si>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</si>
  <si>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</si>
  <si>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</si>
  <si>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</si>
  <si>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</si>
  <si>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</si>
  <si>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</si>
  <si>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</si>
  <si>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</si>
  <si>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</si>
  <si>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</si>
  <si>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</si>
  <si>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</si>
  <si>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</si>
  <si>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</si>
  <si>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</si>
  <si>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</si>
  <si>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</si>
  <si>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</si>
  <si>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</si>
  <si>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</si>
  <si>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</si>
  <si>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</si>
  <si>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</si>
  <si>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</si>
  <si>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</si>
  <si>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</si>
  <si>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</si>
  <si>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</si>
  <si>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</si>
  <si>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</si>
  <si>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</si>
  <si>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</si>
  <si>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</si>
  <si>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</si>
  <si>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</si>
  <si>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</si>
  <si>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</si>
  <si>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</si>
  <si>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</si>
  <si>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</si>
  <si>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</si>
  <si>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</si>
  <si>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</si>
  <si>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</si>
  <si>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</si>
  <si>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</si>
  <si>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</si>
  <si>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</si>
  <si>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</si>
  <si>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</si>
  <si>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</si>
  <si>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</si>
  <si>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</si>
  <si>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</si>
  <si>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</si>
  <si>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</si>
  <si>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</si>
  <si>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</si>
  <si>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</si>
  <si>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</si>
  <si>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</si>
  <si>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</si>
  <si>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</si>
  <si>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</si>
  <si>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</si>
  <si>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</si>
  <si>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</si>
  <si>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</si>
  <si>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</si>
  <si>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</si>
  <si>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</si>
  <si>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</si>
  <si>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</si>
  <si>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</si>
  <si>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</si>
  <si>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</si>
  <si>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</si>
  <si>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</si>
  <si>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</si>
  <si>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</si>
  <si>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</si>
  <si>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</si>
  <si>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</si>
  <si>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</si>
  <si>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</si>
  <si>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</si>
  <si>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</si>
  <si>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</si>
  <si>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</si>
  <si>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</si>
  <si>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</si>
  <si>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</si>
  <si>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</si>
  <si>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</si>
  <si>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</si>
  <si>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</si>
  <si>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</si>
  <si>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</si>
  <si>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</si>
  <si>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</si>
  <si>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</si>
  <si>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</si>
  <si>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</si>
  <si>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</si>
  <si>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</si>
  <si>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</si>
  <si>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</si>
  <si>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</si>
  <si>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</si>
  <si>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</si>
  <si>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</si>
  <si>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</si>
  <si>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</si>
  <si>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</si>
  <si>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</si>
  <si>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</si>
  <si>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</si>
  <si>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</si>
  <si>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</si>
  <si>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</si>
  <si>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</si>
  <si>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</si>
  <si>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</si>
  <si>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</si>
  <si>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</si>
  <si>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</si>
  <si>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</si>
  <si>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</si>
  <si>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</si>
  <si>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</si>
  <si>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</si>
  <si>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</si>
  <si>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</si>
  <si>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</si>
  <si>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</si>
  <si>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</si>
  <si>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</si>
  <si>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</si>
  <si>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</si>
  <si>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</si>
  <si>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</si>
  <si>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</si>
  <si>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</si>
  <si>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</si>
  <si>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</si>
  <si>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</si>
  <si>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</si>
  <si>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</si>
  <si>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</si>
  <si>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</si>
  <si>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</si>
  <si>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</si>
  <si>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</si>
  <si>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</si>
  <si>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</si>
  <si>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</si>
  <si>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</si>
  <si>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</si>
  <si>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</si>
  <si>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</si>
  <si>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</si>
  <si>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</si>
  <si>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</si>
  <si>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</si>
  <si>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</si>
  <si>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</si>
  <si>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</si>
  <si>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</si>
  <si>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</si>
  <si>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</si>
  <si>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</si>
  <si>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</si>
  <si>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</si>
  <si>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</si>
  <si>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</si>
  <si>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</si>
  <si>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</si>
  <si>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</si>
  <si>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</si>
  <si>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</si>
  <si>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</si>
  <si>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</si>
  <si>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</si>
  <si>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</si>
  <si>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</si>
  <si>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</si>
  <si>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</si>
  <si>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</si>
  <si>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</si>
  <si>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</si>
  <si>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</si>
  <si>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</si>
  <si>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</si>
  <si>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</si>
  <si>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</si>
  <si>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</si>
  <si>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</si>
  <si>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</si>
  <si>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</si>
  <si>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</si>
  <si>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</si>
  <si>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</si>
  <si>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</si>
  <si>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</si>
  <si>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</si>
  <si>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</si>
  <si>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</si>
  <si>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</si>
  <si>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</si>
  <si>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</si>
  <si>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</si>
  <si>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</si>
  <si>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</si>
  <si>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</si>
  <si>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</si>
  <si>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</si>
  <si>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</si>
  <si>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</si>
  <si>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</si>
  <si>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</si>
  <si>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</si>
  <si>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</si>
  <si>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</si>
  <si>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</si>
  <si>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</si>
  <si>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</si>
  <si>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</si>
  <si>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</si>
  <si>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</si>
  <si>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</si>
  <si>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</si>
  <si>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</si>
  <si>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</si>
  <si>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</si>
  <si>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</si>
  <si>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</si>
  <si>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</si>
  <si>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</si>
  <si>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</si>
  <si>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</si>
  <si>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</si>
  <si>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</si>
  <si>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</si>
  <si>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</si>
  <si>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</si>
  <si>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</si>
  <si>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</si>
  <si>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</si>
  <si>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</si>
  <si>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</si>
  <si>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</si>
  <si>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</si>
  <si>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</si>
  <si>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</si>
  <si>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</si>
  <si>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</si>
  <si>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</si>
  <si>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</si>
  <si>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</si>
  <si>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</si>
  <si>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</si>
  <si>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</si>
  <si>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</si>
  <si>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</si>
  <si>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</si>
  <si>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</si>
  <si>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</si>
  <si>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</si>
  <si>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</si>
  <si>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</si>
  <si>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</si>
  <si>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</si>
  <si>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</si>
  <si>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</si>
  <si>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</si>
  <si>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</si>
  <si>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</si>
  <si>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</si>
  <si>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</si>
  <si>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</si>
  <si>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</si>
  <si>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</si>
  <si>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</si>
  <si>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</si>
  <si>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</si>
  <si>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</si>
  <si>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</si>
  <si>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</si>
  <si>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</si>
  <si>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</si>
  <si>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</si>
  <si>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</si>
  <si>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</si>
  <si>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</si>
  <si>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</si>
  <si>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</si>
  <si>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</si>
  <si>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</si>
  <si>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</si>
  <si>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</si>
  <si>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</si>
  <si>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</si>
  <si>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</si>
  <si>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</si>
  <si>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</si>
  <si>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</si>
  <si>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</si>
  <si>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</si>
  <si>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</si>
  <si>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</si>
  <si>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</si>
  <si>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</si>
  <si>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</si>
  <si>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</si>
  <si>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</si>
  <si>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</si>
  <si>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</si>
  <si>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</si>
  <si>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</si>
  <si>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</si>
  <si>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</si>
  <si>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</si>
  <si>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</si>
  <si>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</si>
  <si>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</si>
  <si>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</si>
  <si>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</si>
  <si>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</si>
  <si>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</si>
  <si>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</si>
  <si>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</si>
  <si>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</si>
  <si>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</si>
  <si>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</si>
  <si>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</si>
  <si>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</si>
  <si>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</si>
  <si>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</si>
  <si>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</si>
  <si>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</si>
  <si>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</si>
  <si>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</si>
  <si>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</si>
  <si>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</si>
  <si>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</si>
  <si>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</si>
  <si>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</si>
  <si>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</si>
  <si>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</si>
  <si>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</si>
  <si>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</si>
  <si>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</si>
  <si>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</si>
  <si>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</si>
  <si>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</si>
  <si>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</si>
  <si>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</si>
  <si>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</si>
  <si>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</si>
  <si>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</si>
  <si>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</si>
  <si>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</si>
  <si>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</si>
  <si>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</si>
  <si>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</si>
  <si>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</si>
  <si>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</si>
  <si>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</si>
  <si>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</si>
  <si>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</si>
  <si>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</si>
  <si>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</si>
  <si>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</si>
  <si>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</si>
  <si>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</si>
  <si>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</si>
  <si>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</si>
  <si>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</si>
  <si>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</si>
  <si>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</si>
  <si>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</si>
  <si>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</si>
  <si>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</si>
  <si>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</si>
  <si>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</si>
  <si>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</si>
  <si>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</si>
  <si>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</si>
  <si>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</si>
  <si>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</si>
  <si>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</si>
  <si>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</si>
  <si>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</si>
  <si>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</si>
  <si>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</si>
  <si>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</si>
  <si>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</si>
  <si>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</si>
  <si>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</si>
  <si>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</si>
  <si>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</si>
  <si>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</si>
  <si>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</si>
  <si>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</si>
  <si>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</si>
  <si>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</si>
  <si>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</si>
  <si>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</si>
  <si>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</si>
  <si>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</si>
  <si>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</si>
  <si>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</si>
  <si>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</si>
  <si>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</si>
  <si>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</si>
  <si>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</si>
  <si>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</si>
  <si>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</si>
  <si>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</si>
  <si>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</si>
  <si>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</si>
  <si>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</si>
  <si>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</si>
  <si>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</si>
  <si>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</si>
  <si>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</si>
  <si>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</si>
  <si>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</si>
  <si>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</si>
  <si>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</si>
  <si>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</si>
  <si>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</si>
  <si>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</si>
  <si>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</si>
  <si>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</si>
  <si>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</si>
  <si>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</si>
  <si>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</si>
  <si>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</si>
  <si>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</si>
  <si>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</si>
  <si>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</si>
  <si>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</si>
  <si>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</si>
  <si>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</si>
  <si>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</si>
  <si>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</si>
  <si>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</si>
  <si>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</si>
  <si>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</si>
  <si>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</si>
  <si>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</si>
  <si>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</si>
  <si>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</si>
  <si>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</si>
  <si>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</si>
  <si>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</si>
  <si>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</si>
  <si>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</si>
  <si>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</si>
  <si>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</si>
  <si>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</si>
  <si>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</si>
  <si>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</si>
  <si>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</si>
  <si>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</si>
  <si>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</si>
  <si>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</si>
  <si>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</si>
  <si>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</si>
  <si>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</si>
  <si>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</si>
  <si>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</si>
  <si>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</si>
  <si>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</si>
  <si>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</si>
  <si>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</si>
  <si>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</si>
  <si>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</si>
  <si>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</si>
  <si>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</si>
  <si>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</si>
  <si>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</si>
  <si>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</si>
  <si>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</si>
  <si>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</si>
  <si>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</si>
  <si>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</si>
  <si>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</si>
  <si>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</si>
  <si>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</si>
  <si>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</si>
  <si>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</si>
  <si>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</si>
  <si>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</si>
  <si>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</si>
  <si>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</si>
  <si>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</si>
  <si>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</si>
  <si>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</si>
  <si>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</si>
  <si>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</si>
  <si>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</si>
  <si>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</si>
  <si>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</si>
  <si>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</si>
  <si>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</si>
  <si>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</si>
  <si>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</si>
  <si>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</si>
  <si>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</si>
  <si>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</si>
  <si>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</si>
  <si>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</si>
  <si>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</si>
  <si>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</si>
  <si>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</si>
  <si>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</si>
  <si>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</si>
  <si>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</si>
  <si>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</si>
  <si>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</si>
  <si>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</si>
  <si>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</si>
  <si>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</si>
  <si>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</si>
  <si>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</si>
  <si>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</si>
  <si>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</si>
  <si>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</si>
  <si>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</si>
  <si>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</si>
  <si>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</si>
  <si>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</si>
  <si>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</si>
  <si>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</si>
  <si>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</si>
  <si>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</si>
  <si>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</si>
  <si>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</si>
  <si>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</si>
  <si>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</si>
  <si>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</si>
  <si>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</si>
  <si>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</si>
  <si>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</si>
  <si>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</si>
  <si>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</si>
  <si>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</si>
  <si>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</si>
  <si>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</si>
  <si>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</si>
  <si>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</si>
  <si>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</si>
  <si>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</si>
  <si>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</si>
  <si>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</si>
  <si>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</si>
  <si>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</si>
  <si>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</si>
  <si>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</si>
  <si>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</si>
  <si>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</si>
  <si>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</si>
  <si>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</si>
  <si>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</si>
  <si>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</si>
  <si>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</si>
  <si>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</si>
  <si>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</si>
  <si>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</si>
  <si>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</si>
  <si>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</si>
  <si>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</si>
  <si>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</si>
  <si>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</si>
  <si>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</si>
  <si>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</si>
  <si>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</si>
  <si>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</si>
  <si>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</si>
  <si>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</si>
  <si>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</si>
  <si>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</si>
  <si>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</si>
  <si>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</si>
  <si>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</si>
  <si>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</si>
  <si>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</si>
  <si>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</si>
  <si>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</si>
  <si>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</si>
  <si>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</si>
  <si>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</si>
  <si>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</si>
  <si>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</si>
  <si>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</si>
  <si>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</si>
  <si>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</si>
  <si>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</si>
  <si>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</si>
  <si>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</si>
  <si>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</si>
  <si>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</si>
  <si>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</si>
  <si>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</si>
  <si>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</si>
  <si>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</si>
  <si>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</si>
  <si>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</si>
  <si>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</si>
  <si>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</si>
  <si>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</si>
  <si>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</si>
  <si>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</si>
  <si>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</si>
  <si>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</si>
  <si>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</si>
  <si>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</si>
  <si>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</si>
  <si>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</si>
  <si>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</si>
  <si>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</si>
  <si>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</si>
  <si>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</si>
  <si>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</si>
  <si>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</si>
  <si>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</si>
  <si>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</si>
  <si>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</si>
  <si>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</si>
  <si>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</si>
  <si>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</si>
  <si>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</si>
  <si>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</si>
  <si>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</si>
  <si>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</si>
  <si>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</si>
  <si>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</si>
  <si>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</si>
  <si>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</si>
  <si>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</si>
  <si>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</si>
  <si>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</si>
  <si>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</si>
  <si>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</si>
  <si>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</si>
  <si>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</si>
  <si>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</si>
  <si>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</si>
  <si>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</si>
  <si>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</si>
  <si>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</si>
  <si>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</si>
  <si>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</si>
  <si>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</si>
  <si>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</si>
  <si>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</si>
  <si>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</si>
  <si>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</si>
  <si>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</si>
  <si>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</si>
  <si>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</si>
  <si>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</si>
  <si>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</si>
  <si>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</si>
  <si>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</si>
  <si>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</si>
  <si>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</si>
  <si>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</si>
  <si>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</si>
  <si>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</si>
  <si>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</si>
  <si>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</si>
  <si>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</si>
  <si>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</si>
  <si>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</si>
  <si>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</si>
  <si>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</si>
  <si>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</si>
  <si>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</si>
  <si>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</si>
  <si>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</si>
  <si>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</si>
  <si>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</si>
  <si>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</si>
  <si>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</si>
  <si>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</si>
  <si>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</si>
  <si>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</si>
  <si>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</si>
  <si>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</si>
  <si>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</si>
  <si>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</si>
  <si>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</si>
  <si>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</si>
  <si>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</si>
  <si>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</si>
  <si>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</si>
  <si>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</si>
  <si>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</si>
  <si>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</si>
  <si>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</si>
  <si>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</si>
  <si>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</si>
  <si>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</si>
  <si>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</si>
  <si>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</si>
  <si>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</si>
  <si>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</si>
  <si>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</si>
  <si>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</si>
  <si>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</si>
  <si>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</si>
  <si>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</si>
  <si>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</si>
  <si>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</si>
  <si>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</si>
  <si>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</si>
  <si>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</si>
  <si>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</si>
  <si>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</si>
  <si>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</si>
  <si>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</si>
  <si>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</si>
  <si>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</si>
  <si>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</si>
  <si>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</si>
  <si>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</si>
  <si>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</si>
  <si>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</si>
  <si>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</si>
  <si>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</si>
  <si>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</si>
  <si>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</si>
  <si>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</si>
  <si>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</si>
  <si>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</si>
  <si>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</si>
  <si>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</si>
  <si>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</si>
  <si>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</si>
  <si>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</si>
  <si>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</si>
  <si>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</si>
  <si>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</si>
  <si>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</si>
  <si>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</si>
  <si>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</si>
  <si>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</si>
  <si>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</si>
  <si>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</si>
  <si>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</si>
  <si>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</si>
  <si>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</si>
  <si>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</si>
  <si>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</si>
  <si>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</si>
  <si>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</si>
  <si>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</si>
  <si>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</si>
  <si>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</si>
  <si>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</si>
  <si>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</si>
  <si>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</si>
  <si>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</si>
  <si>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</si>
  <si>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</si>
  <si>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</si>
  <si>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</si>
  <si>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</si>
  <si>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</si>
  <si>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</si>
  <si>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</si>
  <si>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</si>
  <si>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</si>
  <si>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</si>
  <si>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</si>
  <si>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</si>
  <si>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</si>
  <si>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</si>
  <si>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</si>
  <si>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</si>
  <si>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</si>
  <si>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</si>
  <si>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</si>
  <si>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</si>
  <si>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</si>
  <si>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</si>
  <si>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</si>
  <si>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</si>
  <si>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</si>
  <si>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</si>
  <si>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</si>
  <si>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</si>
  <si>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</si>
  <si>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</si>
  <si>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</si>
  <si>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</si>
  <si>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</si>
  <si>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</si>
  <si>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</si>
  <si>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</si>
  <si>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</si>
  <si>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</si>
  <si>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</si>
  <si>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</si>
  <si>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</si>
  <si>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</si>
  <si>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</si>
  <si>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</si>
  <si>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</si>
  <si>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</si>
  <si>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</si>
  <si>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</si>
  <si>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</si>
  <si>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</si>
  <si>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</si>
  <si>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</si>
  <si>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</si>
  <si>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</si>
  <si>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</si>
  <si>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</si>
  <si>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</si>
  <si>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</si>
  <si>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</si>
  <si>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</si>
  <si>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</si>
  <si>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</si>
  <si>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</si>
  <si>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</si>
  <si>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</si>
  <si>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</si>
  <si>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</si>
  <si>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</si>
  <si>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</si>
  <si>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</si>
  <si>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</si>
  <si>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</si>
  <si>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</si>
  <si>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</si>
  <si>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</si>
  <si>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</si>
  <si>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</si>
  <si>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</si>
  <si>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</si>
  <si>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</si>
  <si>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</si>
  <si>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</si>
  <si>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</si>
  <si>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</si>
  <si>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</si>
  <si>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</si>
  <si>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</si>
  <si>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</si>
  <si>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</si>
  <si>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</si>
  <si>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</si>
  <si>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</si>
  <si>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</si>
  <si>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</si>
  <si>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</si>
  <si>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</si>
  <si>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</si>
  <si>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</si>
  <si>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</si>
  <si>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</si>
  <si>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</si>
  <si>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</si>
  <si>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</si>
  <si>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</si>
  <si>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</si>
  <si>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</si>
  <si>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</si>
  <si>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</si>
  <si>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</si>
  <si>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</si>
  <si>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</si>
  <si>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</si>
  <si>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</si>
  <si>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</si>
  <si>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</si>
  <si>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</si>
  <si>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</si>
  <si>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</si>
  <si>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</si>
  <si>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</si>
  <si>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</si>
  <si>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</si>
  <si>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</si>
  <si>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</si>
  <si>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</si>
  <si>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</si>
  <si>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</si>
  <si>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</si>
  <si>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</si>
  <si>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</si>
  <si>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</si>
  <si>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</si>
  <si>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</si>
  <si>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</si>
  <si>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</si>
  <si>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</si>
  <si>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</si>
  <si>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</si>
  <si>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</si>
  <si>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</si>
  <si>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</si>
  <si>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</si>
  <si>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</si>
  <si>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</si>
  <si>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</si>
  <si>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</si>
  <si>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</si>
  <si>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</si>
  <si>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</si>
  <si>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</si>
  <si>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</si>
  <si>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</si>
  <si>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</si>
  <si>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</si>
  <si>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</si>
  <si>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</si>
  <si>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</si>
  <si>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</si>
  <si>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</si>
  <si>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</si>
  <si>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</si>
  <si>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</si>
  <si>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</si>
  <si>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</si>
  <si>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</si>
  <si>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</si>
  <si>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</si>
  <si>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</si>
  <si>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</si>
  <si>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</si>
  <si>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</si>
  <si>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</si>
  <si>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</si>
  <si>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</si>
  <si>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</si>
  <si>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</si>
  <si>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</si>
  <si>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</si>
  <si>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</si>
  <si>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</si>
  <si>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</si>
  <si>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</si>
  <si>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</si>
  <si>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</si>
  <si>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</si>
  <si>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</si>
  <si>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</si>
  <si>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</si>
  <si>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</si>
  <si>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</si>
  <si>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</si>
  <si>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</si>
  <si>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</si>
  <si>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</si>
  <si>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</si>
  <si>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</si>
  <si>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</si>
  <si>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</si>
  <si>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</si>
  <si>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</si>
  <si>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</si>
  <si>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</si>
  <si>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</si>
  <si>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</si>
  <si>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</si>
  <si>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</si>
  <si>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</si>
  <si>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</si>
  <si>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</si>
  <si>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</si>
  <si>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</si>
  <si>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</si>
  <si>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</si>
  <si>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</si>
  <si>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</si>
  <si>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</si>
  <si>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</si>
  <si>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</si>
  <si>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</si>
  <si>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</si>
  <si>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</si>
  <si>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</si>
  <si>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</si>
  <si>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</si>
  <si>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</si>
  <si>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</si>
  <si>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</si>
  <si>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</si>
  <si>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</si>
  <si>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</si>
  <si>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</si>
  <si>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</si>
  <si>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</si>
  <si>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</si>
  <si>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</si>
  <si>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</si>
  <si>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</si>
  <si>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</si>
  <si>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</si>
  <si>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</si>
  <si>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</si>
  <si>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</si>
  <si>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</si>
  <si>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</si>
  <si>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</si>
  <si>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</si>
  <si>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</si>
  <si>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</si>
  <si>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</si>
  <si>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</si>
  <si>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</si>
  <si>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</si>
  <si>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</si>
  <si>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</si>
  <si>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</si>
  <si>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</si>
  <si>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</si>
  <si>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</si>
  <si>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</si>
  <si>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</si>
  <si>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</si>
  <si>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</si>
  <si>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</si>
  <si>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</si>
  <si>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</si>
  <si>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</si>
  <si>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</si>
  <si>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</si>
  <si>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</si>
  <si>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</si>
  <si>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</si>
  <si>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</si>
  <si>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</si>
  <si>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</si>
  <si>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</si>
  <si>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</si>
  <si>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</si>
  <si>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</si>
  <si>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</si>
  <si>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</si>
  <si>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</si>
  <si>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</si>
  <si>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</si>
  <si>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</si>
  <si>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</si>
  <si>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</si>
  <si>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</si>
  <si>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</si>
  <si>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</si>
  <si>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</si>
  <si>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</si>
  <si>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</si>
  <si>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</si>
  <si>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</si>
  <si>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</si>
  <si>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</si>
  <si>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</si>
  <si>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</si>
  <si>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</si>
  <si>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</si>
  <si>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</si>
  <si>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</si>
  <si>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</si>
  <si>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</si>
  <si>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</si>
  <si>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</si>
  <si>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</si>
  <si>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</si>
  <si>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</si>
  <si>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</si>
  <si>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</si>
  <si>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</si>
  <si>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</si>
  <si>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</si>
  <si>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</si>
  <si>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</si>
  <si>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</si>
  <si>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</si>
  <si>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</si>
  <si>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</si>
  <si>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</si>
  <si>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</si>
  <si>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</si>
  <si>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</si>
  <si>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</si>
  <si>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</si>
  <si>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</si>
  <si>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</si>
  <si>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</si>
  <si>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</si>
  <si>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</si>
  <si>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</si>
  <si>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</si>
  <si>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</si>
  <si>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</si>
  <si>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</si>
  <si>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</si>
  <si>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</si>
  <si>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</si>
  <si>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</si>
  <si>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</si>
  <si>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</si>
  <si>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</si>
  <si>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</si>
  <si>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</si>
  <si>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</si>
  <si>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</si>
  <si>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</si>
  <si>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</si>
  <si>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</si>
  <si>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</si>
  <si>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</si>
  <si>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</si>
  <si>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</si>
  <si>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</si>
  <si>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</si>
  <si>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</si>
  <si>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</si>
  <si>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</si>
  <si>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</si>
  <si>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</si>
  <si>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</si>
  <si>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</si>
  <si>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</si>
  <si>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</si>
  <si>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</si>
  <si>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</si>
  <si>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</si>
  <si>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</si>
  <si>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</si>
  <si>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</si>
  <si>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</si>
  <si>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</si>
  <si>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</si>
  <si>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</si>
  <si>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</si>
  <si>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</si>
  <si>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</si>
  <si>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</si>
  <si>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</si>
  <si>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</si>
  <si>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</si>
  <si>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</si>
  <si>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</si>
  <si>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</si>
  <si>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</si>
  <si>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</si>
  <si>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</si>
  <si>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</si>
  <si>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</si>
  <si>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</si>
  <si>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</si>
  <si>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</si>
  <si>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</si>
  <si>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</si>
  <si>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</si>
  <si>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</si>
  <si>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</si>
  <si>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</si>
  <si>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</si>
  <si>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</si>
  <si>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</si>
  <si>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</si>
  <si>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</si>
  <si>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</si>
  <si>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</si>
  <si>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</si>
  <si>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</si>
  <si>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</si>
  <si>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</si>
  <si>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</si>
  <si>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</si>
  <si>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</si>
  <si>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</si>
  <si>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</si>
  <si>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</si>
  <si>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</si>
  <si>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</si>
  <si>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</si>
  <si>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</si>
  <si>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</si>
  <si>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</si>
  <si>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</si>
  <si>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</si>
  <si>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</si>
  <si>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</si>
  <si>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</si>
  <si>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</si>
  <si>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</si>
  <si>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</si>
  <si>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</si>
  <si>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</si>
  <si>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</si>
  <si>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</si>
  <si>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</si>
  <si>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</si>
  <si>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</si>
  <si>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</si>
  <si>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</si>
  <si>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</si>
  <si>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</si>
  <si>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</si>
  <si>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</si>
  <si>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</si>
  <si>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</si>
  <si>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</si>
  <si>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</si>
  <si>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</si>
  <si>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</si>
  <si>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</si>
  <si>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</si>
  <si>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</si>
  <si>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</si>
  <si>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</si>
  <si>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</si>
  <si>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</si>
  <si>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</si>
  <si>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</si>
  <si>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</si>
  <si>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</si>
  <si>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</si>
  <si>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</si>
  <si>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</si>
  <si>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</si>
  <si>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</si>
  <si>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</si>
  <si>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</si>
  <si>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</si>
  <si>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</si>
  <si>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</si>
  <si>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</si>
  <si>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</si>
  <si>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</si>
  <si>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</si>
  <si>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</si>
  <si>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</si>
  <si>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</si>
  <si>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</si>
  <si>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</si>
  <si>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</si>
  <si>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</si>
  <si>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</si>
  <si>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</si>
  <si>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</si>
  <si>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</si>
  <si>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</si>
  <si>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</si>
  <si>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</si>
  <si>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</si>
  <si>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</si>
  <si>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</si>
  <si>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</si>
  <si>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</si>
  <si>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</si>
  <si>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</si>
  <si>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</si>
  <si>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</si>
  <si>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</si>
  <si>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</si>
  <si>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</si>
  <si>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</si>
  <si>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</si>
  <si>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</si>
  <si>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</si>
  <si>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</si>
  <si>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</si>
  <si>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</si>
  <si>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</si>
  <si>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</si>
  <si>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</si>
  <si>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</si>
  <si>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</si>
  <si>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</si>
  <si>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</si>
  <si>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</si>
  <si>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</si>
  <si>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</si>
  <si>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</si>
  <si>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</si>
  <si>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</si>
  <si>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</si>
  <si>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</si>
  <si>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</si>
  <si>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</si>
  <si>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</si>
  <si>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</si>
  <si>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</si>
  <si>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</si>
  <si>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</si>
  <si>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</si>
  <si>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</si>
  <si>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</si>
  <si>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</si>
  <si>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</si>
  <si>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</si>
  <si>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</si>
  <si>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</si>
  <si>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</si>
  <si>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</si>
  <si>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</si>
  <si>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</si>
  <si>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</si>
  <si>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</si>
  <si>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</si>
  <si>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</si>
  <si>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</si>
  <si>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</si>
  <si>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</si>
  <si>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</si>
  <si>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</si>
  <si>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</si>
  <si>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</si>
  <si>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</si>
  <si>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</si>
  <si>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</si>
  <si>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</si>
  <si>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</si>
  <si>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</si>
  <si>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</si>
  <si>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</si>
  <si>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</si>
  <si>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</si>
  <si>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</si>
  <si>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</si>
  <si>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</si>
  <si>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</si>
  <si>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</si>
  <si>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</si>
  <si>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</si>
  <si>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</si>
  <si>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</si>
  <si>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</si>
  <si>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</si>
  <si>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</si>
  <si>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</si>
  <si>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</si>
  <si>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</si>
  <si>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</si>
  <si>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</si>
  <si>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</si>
  <si>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</si>
  <si>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</si>
  <si>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</si>
  <si>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</si>
  <si>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</si>
  <si>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</si>
  <si>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</si>
  <si>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</si>
  <si>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</si>
  <si>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</si>
  <si>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</si>
  <si>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</si>
  <si>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</si>
  <si>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</si>
  <si>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</si>
  <si>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</si>
  <si>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</si>
  <si>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</si>
  <si>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</si>
  <si>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</si>
  <si>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</si>
  <si>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</si>
  <si>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</si>
  <si>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</si>
  <si>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</si>
  <si>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</si>
  <si>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</si>
  <si>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</si>
  <si>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</si>
  <si>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</si>
  <si>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</si>
  <si>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</si>
  <si>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</si>
  <si>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</si>
  <si>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</si>
  <si>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</si>
  <si>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</si>
  <si>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</si>
  <si>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</si>
  <si>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</si>
  <si>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</si>
  <si>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</si>
  <si>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</si>
  <si>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</si>
  <si>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</si>
  <si>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</si>
  <si>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</si>
  <si>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</si>
  <si>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</si>
  <si>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</si>
  <si>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</si>
  <si>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</si>
  <si>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</si>
  <si>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</si>
  <si>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</si>
  <si>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</si>
  <si>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</si>
  <si>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</si>
  <si>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</si>
  <si>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</si>
  <si>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</si>
  <si>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</si>
  <si>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</si>
  <si>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</si>
  <si>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</si>
  <si>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</si>
  <si>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</si>
  <si>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</si>
  <si>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</si>
  <si>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</si>
  <si>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</si>
  <si>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</si>
  <si>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</si>
  <si>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</si>
  <si>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</si>
  <si>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</si>
  <si>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</si>
  <si>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</si>
  <si>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</si>
  <si>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</si>
  <si>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</si>
  <si>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</si>
  <si>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</si>
  <si>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</si>
  <si>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</si>
  <si>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</si>
  <si>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</si>
  <si>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</si>
  <si>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</si>
  <si>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</si>
  <si>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</si>
  <si>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</si>
  <si>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</si>
  <si>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</si>
  <si>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</si>
  <si>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</si>
  <si>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</si>
  <si>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</si>
  <si>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</si>
  <si>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</si>
  <si>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</si>
  <si>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</si>
  <si>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</si>
  <si>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</si>
  <si>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</si>
  <si>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</si>
  <si>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</si>
  <si>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</si>
  <si>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</si>
  <si>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</si>
  <si>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</si>
  <si>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</si>
  <si>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</si>
  <si>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</si>
  <si>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</si>
  <si>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</si>
  <si>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</si>
  <si>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</si>
  <si>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</si>
  <si>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</si>
  <si>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</si>
  <si>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</si>
  <si>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</si>
  <si>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</si>
  <si>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</si>
  <si>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</si>
  <si>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</si>
  <si>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</si>
  <si>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</si>
  <si>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</si>
  <si>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</si>
  <si>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</si>
  <si>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</si>
  <si>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</si>
  <si>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</si>
  <si>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</si>
  <si>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</si>
  <si>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</si>
  <si>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</si>
  <si>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</si>
  <si>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</si>
  <si>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</si>
  <si>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</si>
  <si>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</si>
  <si>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</si>
  <si>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</si>
  <si>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</si>
  <si>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</si>
  <si>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</si>
  <si>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</si>
  <si>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</si>
  <si>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</si>
  <si>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</si>
  <si>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</si>
  <si>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</si>
  <si>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</si>
  <si>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</si>
  <si>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</si>
  <si>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</si>
  <si>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</si>
  <si>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</si>
  <si>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</si>
  <si>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</si>
  <si>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</si>
  <si>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</si>
  <si>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</si>
  <si>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</si>
  <si>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</si>
  <si>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</si>
  <si>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</si>
  <si>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</si>
  <si>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</si>
  <si>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</si>
  <si>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</si>
  <si>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</si>
  <si>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</si>
  <si>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</si>
  <si>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</si>
  <si>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</si>
  <si>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</si>
  <si>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</si>
  <si>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</si>
  <si>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</si>
  <si>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</si>
  <si>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</si>
  <si>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</si>
  <si>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</si>
  <si>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</si>
  <si>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</si>
  <si>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</si>
  <si>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</si>
  <si>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</si>
  <si>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</si>
  <si>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</si>
  <si>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</si>
  <si>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</si>
  <si>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</si>
  <si>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</si>
  <si>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</si>
  <si>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</si>
  <si>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</si>
  <si>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</si>
  <si>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</si>
  <si>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</si>
  <si>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</si>
  <si>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</si>
  <si>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</si>
  <si>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</si>
  <si>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</si>
  <si>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</si>
  <si>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</si>
  <si>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</si>
  <si>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</si>
  <si>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</si>
  <si>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</si>
  <si>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</si>
  <si>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</si>
  <si>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</si>
  <si>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</si>
  <si>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</si>
  <si>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</si>
  <si>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</si>
  <si>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</si>
  <si>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</si>
  <si>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</si>
  <si>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</si>
  <si>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</si>
  <si>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</si>
  <si>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</si>
  <si>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</si>
  <si>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</si>
  <si>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</si>
  <si>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</si>
  <si>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</si>
  <si>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</si>
  <si>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</si>
  <si>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</si>
  <si>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</si>
  <si>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</si>
  <si>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</si>
  <si>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</si>
  <si>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</si>
  <si>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</si>
  <si>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</si>
  <si>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</si>
  <si>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</si>
  <si>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</si>
  <si>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</si>
  <si>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</si>
  <si>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</si>
  <si>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</si>
  <si>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</si>
  <si>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</si>
  <si>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</si>
  <si>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</si>
  <si>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</si>
  <si>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</si>
  <si>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</si>
  <si>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</si>
  <si>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</si>
  <si>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</si>
  <si>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</si>
  <si>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</si>
  <si>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</si>
  <si>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</si>
  <si>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</si>
  <si>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</si>
  <si>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</si>
  <si>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</si>
  <si>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</si>
  <si>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</si>
  <si>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</si>
  <si>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</si>
  <si>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</si>
  <si>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</si>
  <si>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</si>
  <si>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</si>
  <si>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</si>
  <si>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</si>
  <si>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</si>
  <si>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</si>
  <si>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</si>
  <si>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</si>
  <si>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</si>
  <si>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</si>
  <si>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</si>
  <si>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</si>
  <si>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</si>
  <si>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</si>
  <si>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</si>
  <si>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</si>
  <si>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</si>
  <si>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</si>
  <si>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</si>
  <si>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</si>
  <si>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</si>
  <si>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</si>
  <si>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</si>
  <si>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</si>
  <si>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</si>
  <si>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</si>
  <si>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</si>
  <si>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</si>
  <si>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</si>
  <si>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</si>
  <si>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</si>
  <si>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</si>
  <si>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</si>
  <si>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</si>
  <si>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</si>
  <si>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</si>
  <si>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</si>
  <si>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</si>
  <si>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</si>
  <si>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</si>
  <si>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</si>
  <si>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</si>
  <si>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</si>
  <si>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</si>
  <si>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</si>
  <si>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</si>
  <si>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</si>
  <si>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</si>
  <si>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</si>
  <si>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</si>
  <si>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</si>
  <si>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</si>
  <si>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</si>
  <si>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</si>
  <si>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</si>
  <si>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</si>
  <si>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</si>
  <si>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</si>
  <si>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</si>
  <si>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</si>
  <si>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</si>
  <si>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</si>
  <si>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</si>
  <si>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</si>
  <si>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</si>
  <si>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</si>
  <si>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</si>
  <si>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</si>
  <si>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</si>
  <si>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</si>
  <si>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</si>
  <si>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</si>
  <si>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</si>
  <si>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</si>
  <si>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</si>
  <si>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</si>
  <si>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</si>
  <si>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</si>
  <si>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</si>
  <si>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</si>
  <si>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</si>
  <si>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</si>
  <si>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</si>
  <si>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</si>
  <si>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</si>
  <si>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</si>
  <si>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</si>
  <si>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</si>
  <si>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</si>
  <si>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</si>
  <si>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</si>
  <si>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</si>
  <si>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</si>
  <si>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</si>
  <si>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</si>
  <si>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</si>
  <si>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</si>
  <si>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</si>
  <si>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</si>
  <si>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</si>
  <si>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</si>
  <si>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</si>
  <si>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</si>
  <si>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</si>
  <si>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</si>
  <si>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</si>
  <si>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</si>
  <si>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</si>
  <si>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</si>
  <si>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</si>
  <si>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</si>
  <si>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</si>
  <si>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</si>
  <si>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</si>
  <si>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</si>
  <si>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</si>
  <si>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</si>
  <si>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</si>
  <si>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</si>
  <si>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</si>
  <si>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</si>
  <si>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</si>
  <si>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</si>
  <si>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</si>
  <si>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</si>
  <si>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</si>
  <si>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</si>
  <si>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</si>
  <si>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</si>
  <si>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</si>
  <si>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</si>
  <si>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</si>
  <si>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</si>
  <si>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</si>
  <si>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</si>
  <si>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</si>
  <si>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</si>
  <si>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</si>
  <si>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</si>
  <si>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</si>
  <si>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</si>
  <si>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</si>
  <si>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</si>
  <si>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</si>
  <si>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</si>
  <si>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</si>
  <si>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</si>
  <si>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</si>
  <si>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</si>
  <si>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</si>
  <si>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</si>
  <si>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</si>
  <si>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</si>
  <si>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</si>
  <si>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</si>
  <si>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</si>
  <si>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</si>
  <si>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</si>
  <si>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</si>
  <si>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</si>
  <si>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</si>
  <si>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</si>
  <si>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</si>
  <si>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</si>
  <si>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</si>
  <si>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</si>
  <si>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</si>
  <si>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</si>
  <si>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</si>
  <si>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</si>
  <si>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</si>
  <si>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</si>
  <si>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</si>
  <si>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</si>
  <si>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</si>
  <si>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</si>
  <si>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</si>
  <si>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</si>
  <si>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</si>
  <si>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</si>
  <si>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</si>
  <si>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</si>
  <si>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</si>
  <si>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</si>
  <si>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</si>
  <si>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</si>
  <si>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</si>
  <si>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</si>
  <si>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</si>
  <si>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</si>
  <si>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</si>
  <si>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</si>
  <si>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</si>
  <si>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</si>
  <si>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</si>
  <si>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</si>
  <si>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</si>
  <si>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</si>
  <si>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</si>
  <si>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</si>
  <si>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</si>
  <si>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</si>
  <si>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</si>
  <si>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</si>
  <si>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</si>
  <si>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</si>
  <si>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</si>
  <si>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</si>
  <si>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</si>
  <si>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</si>
  <si>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</si>
  <si>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</si>
  <si>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</si>
  <si>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</si>
  <si>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</si>
  <si>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</si>
  <si>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</si>
  <si>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</si>
  <si>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</si>
  <si>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</si>
  <si>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</si>
  <si>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</si>
  <si>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</si>
  <si>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</si>
  <si>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</si>
  <si>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</si>
  <si>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</si>
  <si>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</si>
  <si>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</si>
  <si>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</si>
  <si>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</si>
  <si>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</si>
  <si>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</si>
  <si>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</si>
  <si>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</si>
  <si>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</si>
  <si>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</si>
  <si>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</si>
  <si>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</si>
  <si>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</si>
  <si>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</si>
  <si>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</si>
  <si>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</si>
  <si>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</si>
  <si>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</si>
  <si>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</si>
  <si>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</si>
  <si>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</si>
  <si>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</si>
  <si>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</si>
  <si>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</si>
  <si>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</si>
  <si>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</si>
  <si>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</si>
  <si>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</si>
  <si>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</si>
  <si>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</si>
  <si>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</si>
  <si>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</si>
  <si>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</si>
  <si>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</si>
  <si>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</si>
  <si>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</si>
  <si>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</si>
  <si>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</si>
  <si>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</si>
  <si>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</si>
  <si>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</si>
  <si>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</si>
  <si>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</si>
  <si>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</si>
  <si>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</si>
  <si>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</si>
  <si>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</si>
  <si>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</si>
  <si>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</si>
  <si>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</si>
  <si>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</si>
  <si>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</si>
  <si>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</si>
  <si>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</si>
  <si>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</si>
  <si>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</si>
  <si>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</si>
  <si>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</si>
  <si>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</si>
  <si>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</si>
  <si>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</si>
  <si>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</si>
  <si>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</si>
  <si>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</si>
  <si>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</si>
  <si>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</si>
  <si>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</si>
  <si>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</si>
  <si>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</si>
  <si>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</si>
  <si>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</si>
  <si>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</si>
  <si>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</si>
  <si>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</si>
  <si>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</si>
  <si>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</si>
  <si>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</si>
  <si>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</si>
  <si>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</si>
  <si>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</si>
  <si>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</si>
  <si>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</si>
  <si>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</si>
  <si>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</si>
  <si>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</si>
  <si>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</si>
  <si>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</si>
  <si>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</si>
  <si>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</si>
  <si>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</si>
  <si>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</si>
  <si>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</si>
  <si>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</si>
  <si>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</si>
  <si>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</si>
  <si>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</si>
  <si>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</si>
  <si>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</si>
  <si>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</si>
  <si>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</si>
  <si>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</si>
  <si>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</si>
  <si>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</si>
  <si>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</si>
  <si>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</si>
  <si>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</si>
  <si>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</si>
  <si>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</si>
  <si>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</si>
  <si>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</si>
  <si>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</si>
  <si>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</si>
  <si>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</si>
  <si>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</si>
  <si>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</si>
  <si>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</si>
  <si>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</si>
  <si>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</si>
  <si>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</si>
  <si>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</si>
  <si>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</si>
  <si>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</si>
  <si>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</si>
  <si>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</si>
  <si>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</si>
  <si>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</si>
  <si>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</si>
  <si>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</si>
  <si>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</si>
  <si>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</si>
  <si>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</si>
  <si>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</si>
  <si>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</si>
  <si>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</si>
  <si>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</si>
  <si>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</si>
  <si>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</si>
  <si>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</si>
  <si>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</si>
  <si>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</si>
  <si>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</si>
  <si>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</si>
  <si>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</si>
  <si>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</si>
  <si>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</si>
  <si>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</si>
  <si>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</si>
  <si>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</si>
  <si>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</si>
  <si>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</si>
  <si>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</si>
  <si>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</si>
  <si>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</si>
  <si>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</si>
  <si>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</si>
  <si>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</si>
  <si>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</si>
  <si>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</si>
  <si>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</si>
  <si>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</si>
  <si>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</si>
  <si>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</si>
  <si>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</si>
  <si>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</si>
  <si>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</si>
  <si>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</si>
  <si>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</si>
  <si>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</si>
  <si>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</si>
  <si>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</si>
  <si>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</si>
  <si>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</si>
  <si>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</si>
  <si>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</si>
  <si>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</si>
  <si>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</si>
  <si>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</si>
  <si>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</si>
  <si>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</si>
  <si>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</si>
  <si>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</si>
  <si>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</si>
  <si>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</si>
  <si>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</si>
  <si>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</si>
  <si>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</si>
  <si>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</si>
  <si>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</si>
  <si>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</si>
  <si>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</si>
  <si>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</si>
  <si>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</si>
  <si>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</si>
  <si>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</si>
  <si>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</si>
  <si>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</si>
  <si>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</si>
  <si>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</si>
  <si>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</si>
  <si>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</si>
  <si>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</si>
  <si>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</si>
  <si>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</si>
  <si>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</si>
  <si>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</si>
  <si>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</si>
  <si>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</si>
  <si>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</si>
  <si>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</si>
  <si>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</si>
  <si>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</si>
  <si>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</si>
  <si>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</si>
  <si>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</si>
  <si>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</si>
  <si>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</si>
  <si>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</si>
  <si>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</si>
  <si>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</si>
  <si>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</si>
  <si>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</si>
  <si>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</si>
  <si>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</si>
  <si>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</si>
  <si>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</si>
  <si>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</si>
  <si>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</si>
  <si>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</si>
  <si>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</si>
  <si>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</si>
  <si>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</si>
  <si>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</si>
  <si>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</si>
  <si>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</si>
  <si>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</si>
  <si>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</si>
  <si>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</si>
  <si>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</si>
  <si>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</si>
  <si>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</si>
  <si>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</si>
  <si>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</si>
  <si>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</si>
  <si>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</si>
  <si>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</si>
  <si>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</si>
  <si>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</si>
  <si>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</si>
  <si>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</si>
  <si>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</si>
  <si>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</si>
  <si>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</si>
  <si>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</si>
  <si>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</si>
  <si>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</si>
  <si>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</si>
  <si>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</si>
  <si>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</si>
  <si>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</si>
  <si>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</si>
  <si>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</si>
  <si>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</si>
  <si>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</si>
  <si>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</si>
  <si>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</si>
  <si>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</si>
  <si>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</si>
  <si>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</si>
  <si>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</si>
  <si>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</si>
  <si>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</si>
  <si>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</si>
  <si>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</si>
  <si>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</si>
  <si>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</si>
  <si>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</si>
  <si>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</si>
  <si>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</si>
  <si>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</si>
  <si>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</si>
  <si>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</si>
  <si>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</si>
  <si>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</si>
  <si>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</si>
  <si>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</si>
  <si>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</si>
  <si>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</si>
  <si>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</si>
  <si>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</si>
  <si>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</si>
  <si>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</si>
  <si>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</si>
  <si>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</si>
  <si>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</si>
  <si>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</si>
  <si>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</si>
  <si>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</si>
  <si>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</si>
  <si>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</si>
  <si>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</si>
  <si>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</si>
  <si>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</si>
  <si>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</si>
  <si>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</si>
  <si>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</si>
  <si>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</si>
  <si>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</si>
  <si>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</si>
  <si>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</si>
  <si>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</si>
  <si>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</si>
  <si>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</si>
  <si>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</si>
  <si>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</si>
  <si>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</si>
  <si>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</si>
  <si>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</si>
  <si>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</si>
  <si>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</si>
  <si>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</si>
  <si>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</si>
  <si>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</si>
  <si>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</si>
  <si>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</si>
  <si>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</si>
  <si>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</si>
  <si>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</si>
  <si>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</si>
  <si>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</si>
  <si>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</si>
  <si>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</si>
  <si>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</si>
  <si>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</si>
  <si>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</si>
  <si>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</si>
  <si>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</si>
  <si>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</si>
  <si>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</si>
  <si>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</si>
  <si>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</si>
  <si>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</si>
  <si>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</si>
  <si>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</si>
  <si>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</si>
  <si>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</si>
  <si>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</si>
  <si>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</si>
  <si>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</si>
  <si>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</si>
  <si>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</si>
  <si>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</si>
  <si>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</si>
  <si>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</si>
  <si>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</si>
  <si>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</si>
  <si>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</si>
  <si>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</si>
  <si>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</si>
  <si>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</si>
  <si>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</si>
  <si>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</si>
  <si>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</si>
  <si>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</si>
  <si>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</si>
  <si>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</si>
  <si>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</si>
  <si>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</si>
  <si>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</si>
  <si>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</si>
  <si>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</si>
  <si>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</si>
  <si>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</si>
  <si>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</si>
  <si>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</si>
  <si>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</si>
  <si>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</si>
  <si>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</si>
  <si>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</si>
  <si>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</si>
  <si>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</si>
  <si>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</si>
  <si>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</si>
  <si>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</si>
  <si>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</si>
  <si>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</si>
  <si>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</si>
  <si>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</si>
  <si>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</si>
  <si>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</si>
  <si>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</si>
  <si>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</si>
  <si>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</si>
  <si>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</si>
  <si>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</si>
  <si>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</si>
  <si>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</si>
  <si>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</si>
  <si>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</si>
  <si>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</si>
  <si>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</si>
  <si>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</si>
  <si>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</si>
  <si>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</si>
  <si>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</si>
  <si>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</si>
  <si>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</si>
  <si>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</si>
  <si>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</si>
  <si>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</si>
  <si>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</si>
  <si>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</si>
  <si>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</si>
  <si>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</si>
  <si>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</si>
  <si>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</si>
  <si>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</si>
  <si>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</si>
  <si>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</si>
  <si>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</si>
  <si>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</si>
  <si>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</si>
  <si>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</si>
  <si>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</si>
  <si>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</si>
  <si>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</si>
  <si>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</si>
  <si>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</si>
  <si>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</si>
  <si>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</si>
  <si>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</si>
  <si>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</si>
  <si>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</si>
  <si>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</si>
  <si>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</si>
  <si>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</si>
  <si>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</si>
  <si>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</si>
  <si>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</si>
  <si>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</si>
  <si>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</si>
  <si>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</si>
  <si>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</si>
  <si>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</si>
  <si>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</si>
  <si>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</si>
  <si>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</si>
  <si>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</si>
  <si>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</si>
  <si>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</si>
  <si>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</si>
  <si>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</si>
  <si>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</si>
  <si>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</si>
  <si>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</si>
  <si>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</si>
  <si>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</si>
  <si>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</si>
  <si>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</si>
  <si>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</si>
  <si>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</si>
  <si>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</si>
  <si>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</si>
  <si>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</si>
  <si>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</si>
  <si>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</si>
  <si>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</si>
  <si>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</si>
  <si>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</si>
  <si>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</si>
  <si>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</si>
  <si>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</si>
  <si>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</si>
  <si>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</si>
  <si>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</si>
  <si>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</si>
  <si>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</si>
  <si>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</si>
  <si>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</si>
  <si>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</si>
  <si>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</si>
  <si>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</si>
  <si>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</si>
  <si>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</si>
  <si>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</si>
  <si>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</si>
  <si>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</si>
  <si>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</si>
  <si>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</si>
  <si>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</si>
  <si>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</si>
  <si>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</si>
  <si>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</si>
  <si>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</si>
  <si>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</si>
  <si>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</si>
  <si>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</si>
  <si>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</si>
  <si>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</si>
  <si>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</si>
  <si>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</si>
  <si>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</si>
  <si>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</si>
  <si>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</si>
  <si>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</si>
  <si>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</si>
  <si>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</si>
  <si>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</si>
  <si>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</si>
  <si>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</si>
  <si>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</si>
  <si>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</si>
  <si>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</si>
  <si>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</si>
  <si>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</si>
  <si>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</si>
  <si>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</si>
  <si>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</si>
  <si>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</si>
  <si>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</si>
  <si>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</si>
  <si>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</si>
  <si>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</si>
  <si>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</si>
  <si>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</si>
  <si>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</si>
  <si>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</si>
  <si>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</si>
  <si>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</si>
  <si>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</si>
  <si>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</si>
  <si>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</si>
  <si>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</si>
  <si>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</si>
  <si>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</si>
  <si>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</si>
  <si>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</si>
  <si>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</si>
  <si>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</si>
  <si>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</si>
  <si>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</si>
  <si>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</si>
  <si>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</si>
  <si>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</si>
  <si>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</si>
  <si>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</si>
  <si>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</si>
  <si>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</si>
  <si>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</si>
  <si>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</si>
  <si>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</si>
  <si>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</si>
  <si>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</si>
  <si>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</si>
  <si>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</si>
  <si>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</si>
  <si>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</si>
  <si>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</si>
  <si>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</si>
  <si>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</si>
  <si>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</si>
  <si>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</si>
  <si>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</si>
  <si>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</si>
  <si>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</si>
  <si>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</si>
  <si>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</si>
  <si>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</si>
  <si>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</si>
  <si>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</si>
  <si>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</si>
  <si>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</si>
  <si>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</si>
  <si>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</si>
  <si>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</si>
  <si>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</si>
  <si>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</si>
  <si>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</si>
  <si>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</si>
  <si>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</si>
  <si>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</si>
  <si>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</si>
  <si>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</si>
  <si>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</si>
  <si>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</si>
  <si>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</si>
  <si>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</si>
  <si>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</si>
  <si>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</si>
  <si>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</si>
  <si>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</si>
  <si>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</si>
  <si>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</si>
  <si>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</si>
  <si>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</si>
  <si>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</si>
  <si>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</si>
  <si>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</si>
  <si>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</si>
  <si>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</si>
  <si>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</si>
  <si>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</si>
  <si>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</si>
  <si>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</si>
  <si>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</si>
  <si>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</si>
  <si>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</si>
  <si>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</si>
  <si>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</si>
  <si>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</si>
  <si>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</si>
  <si>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</si>
  <si>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</si>
  <si>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</si>
  <si>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</si>
  <si>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</si>
  <si>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</si>
  <si>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</si>
  <si>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</si>
  <si>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</si>
  <si>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</si>
  <si>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</si>
  <si>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</si>
  <si>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</si>
  <si>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</si>
  <si>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</si>
  <si>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</si>
  <si>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</si>
  <si>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</si>
  <si>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</si>
  <si>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</si>
  <si>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</si>
  <si>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</si>
  <si>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</si>
  <si>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</si>
  <si>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</si>
  <si>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</si>
  <si>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</si>
  <si>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</si>
  <si>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</si>
  <si>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</si>
  <si>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</si>
  <si>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</si>
  <si>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</si>
  <si>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</si>
  <si>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</si>
  <si>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</si>
  <si>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</si>
  <si>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</si>
  <si>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</si>
  <si>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</si>
  <si>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</si>
  <si>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</si>
  <si>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</si>
  <si>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</si>
  <si>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</si>
  <si>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</si>
  <si>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</si>
  <si>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</si>
  <si>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</si>
  <si>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</si>
  <si>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</si>
  <si>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</si>
  <si>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</si>
  <si>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</si>
  <si>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</si>
  <si>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</si>
  <si>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</si>
  <si>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</si>
  <si>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</si>
  <si>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</si>
  <si>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</si>
  <si>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</si>
  <si>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</si>
  <si>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</si>
  <si>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</si>
  <si>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</si>
  <si>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</si>
  <si>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</si>
  <si>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</si>
  <si>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</si>
  <si>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</si>
  <si>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</si>
  <si>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</si>
  <si>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</si>
  <si>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</si>
  <si>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</si>
  <si>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</si>
  <si>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</si>
  <si>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</si>
  <si>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</si>
  <si>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</si>
  <si>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</si>
  <si>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</si>
  <si>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</si>
  <si>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</si>
  <si>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</si>
  <si>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</si>
  <si>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</si>
  <si>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</si>
  <si>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</si>
  <si>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</si>
  <si>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</si>
  <si>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</si>
  <si>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</si>
  <si>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</si>
  <si>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</si>
  <si>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</si>
  <si>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</si>
  <si>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</si>
  <si>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</si>
  <si>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</si>
  <si>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</si>
  <si>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</si>
  <si>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</si>
  <si>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</si>
  <si>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</si>
  <si>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</si>
  <si>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</si>
  <si>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</si>
  <si>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</si>
  <si>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</si>
  <si>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</si>
  <si>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</si>
  <si>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</si>
  <si>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</si>
  <si>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</si>
  <si>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</si>
  <si>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</si>
  <si>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</si>
  <si>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</si>
  <si>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</si>
  <si>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</si>
  <si>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</si>
  <si>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</si>
  <si>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</si>
  <si>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</si>
  <si>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</si>
  <si>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</si>
  <si>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</si>
  <si>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</si>
  <si>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</si>
  <si>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</si>
  <si>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</si>
  <si>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</si>
  <si>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</si>
  <si>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</si>
  <si>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</si>
  <si>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</si>
  <si>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</si>
  <si>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</si>
  <si>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</si>
  <si>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</si>
  <si>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</si>
  <si>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</si>
  <si>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</si>
  <si>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</si>
  <si>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</si>
  <si>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</si>
  <si>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</si>
  <si>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</si>
  <si>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</si>
  <si>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</si>
  <si>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</si>
  <si>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</si>
  <si>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</si>
  <si>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</si>
  <si>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</si>
  <si>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</si>
  <si>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</si>
  <si>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</si>
  <si>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</si>
  <si>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</si>
  <si>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</si>
  <si>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</si>
  <si>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</si>
  <si>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</si>
  <si>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</si>
  <si>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</si>
  <si>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</si>
  <si>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</si>
  <si>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</si>
  <si>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</si>
  <si>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</si>
  <si>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</si>
  <si>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</si>
  <si>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</si>
  <si>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</si>
  <si>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</si>
  <si>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</si>
  <si>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</si>
  <si>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</si>
  <si>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</si>
  <si>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</si>
  <si>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</si>
  <si>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</si>
  <si>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</si>
  <si>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</si>
  <si>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</si>
  <si>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</si>
  <si>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</si>
  <si>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</si>
  <si>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</si>
  <si>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</si>
  <si>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</si>
  <si>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</si>
  <si>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</si>
  <si>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</si>
  <si>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</si>
  <si>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</si>
  <si>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</si>
  <si>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</si>
  <si>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</si>
  <si>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</si>
  <si>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</si>
  <si>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</si>
  <si>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</si>
  <si>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</si>
  <si>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</si>
  <si>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</si>
  <si>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</si>
  <si>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</si>
  <si>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</si>
  <si>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</si>
  <si>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</si>
  <si>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</si>
  <si>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</si>
  <si>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</si>
  <si>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</si>
  <si>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</si>
  <si>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</si>
  <si>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</si>
  <si>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</si>
  <si>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</si>
  <si>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</si>
  <si>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</si>
  <si>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</si>
  <si>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</si>
  <si>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</si>
  <si>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</si>
  <si>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</si>
  <si>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</si>
  <si>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</si>
  <si>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</si>
  <si>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</si>
  <si>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</si>
  <si>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</si>
  <si>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</si>
  <si>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</si>
  <si>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</si>
  <si>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</si>
  <si>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</si>
  <si>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</si>
  <si>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</si>
  <si>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</si>
  <si>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</si>
  <si>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</si>
  <si>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</si>
  <si>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</si>
  <si>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</si>
  <si>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</si>
  <si>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</si>
  <si>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</si>
  <si>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</si>
  <si>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</si>
  <si>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</si>
  <si>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</si>
  <si>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</si>
  <si>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</si>
  <si>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</si>
  <si>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</si>
  <si>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</si>
  <si>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</si>
  <si>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</si>
  <si>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</si>
  <si>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</si>
  <si>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</si>
  <si>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</si>
  <si>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</si>
  <si>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</si>
  <si>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</si>
  <si>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</si>
  <si>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</si>
  <si>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</si>
  <si>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</si>
  <si>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</si>
  <si>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</si>
  <si>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</si>
  <si>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</si>
  <si>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</si>
  <si>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</si>
  <si>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</si>
  <si>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</si>
  <si>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</si>
  <si>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</si>
  <si>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</si>
  <si>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</si>
  <si>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</si>
  <si>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</si>
  <si>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</si>
  <si>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</si>
  <si>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</si>
  <si>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</si>
  <si>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</si>
  <si>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</si>
  <si>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</si>
  <si>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</si>
  <si>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</si>
  <si>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</si>
  <si>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</si>
  <si>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</si>
  <si>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</si>
  <si>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</si>
  <si>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</si>
  <si>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</si>
  <si>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</si>
  <si>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</si>
  <si>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</si>
  <si>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</si>
  <si>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</si>
  <si>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</si>
  <si>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</si>
  <si>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</si>
  <si>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</si>
  <si>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</si>
  <si>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</si>
  <si>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</si>
  <si>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</si>
  <si>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</si>
  <si>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</si>
  <si>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</si>
  <si>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</si>
  <si>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</si>
  <si>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</si>
  <si>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</si>
  <si>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</si>
  <si>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</si>
  <si>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</si>
  <si>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</si>
  <si>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</si>
  <si>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</si>
  <si>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</si>
  <si>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</si>
  <si>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</si>
  <si>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</si>
  <si>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</si>
  <si>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</si>
  <si>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</si>
  <si>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</si>
  <si>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</si>
  <si>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</si>
  <si>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</si>
  <si>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</si>
  <si>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</si>
  <si>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</si>
  <si>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</si>
  <si>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</si>
  <si>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</si>
  <si>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</si>
  <si>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</si>
  <si>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</si>
  <si>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</si>
  <si>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</si>
  <si>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</si>
  <si>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</si>
  <si>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</si>
  <si>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</si>
  <si>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</si>
  <si>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</si>
  <si>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</si>
  <si>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</si>
  <si>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</si>
  <si>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</si>
  <si>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</si>
  <si>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</si>
  <si>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</si>
  <si>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</si>
  <si>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</si>
  <si>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</si>
  <si>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</si>
  <si>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</si>
  <si>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</si>
  <si>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</si>
  <si>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</si>
  <si>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</si>
  <si>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</si>
  <si>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</si>
  <si>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</si>
  <si>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</si>
  <si>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</si>
  <si>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</si>
  <si>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</si>
  <si>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</si>
  <si>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</si>
  <si>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</si>
  <si>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</si>
  <si>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</si>
  <si>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</si>
  <si>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</si>
  <si>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</si>
  <si>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</si>
  <si>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</si>
  <si>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</si>
  <si>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</si>
  <si>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</si>
  <si>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</si>
  <si>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</si>
  <si>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</si>
  <si>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</si>
  <si>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</si>
  <si>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</si>
  <si>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</si>
  <si>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</si>
  <si>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</si>
  <si>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</si>
  <si>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</si>
  <si>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</si>
  <si>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</si>
  <si>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</si>
  <si>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</si>
  <si>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</si>
  <si>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</si>
  <si>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</si>
  <si>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</si>
  <si>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</si>
  <si>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</si>
  <si>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</si>
  <si>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</si>
  <si>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</si>
  <si>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</si>
  <si>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</si>
  <si>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</si>
  <si>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</si>
  <si>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</si>
  <si>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</si>
  <si>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</si>
  <si>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</si>
  <si>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</si>
  <si>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</si>
  <si>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</si>
  <si>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</si>
  <si>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</si>
  <si>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</si>
  <si>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</si>
  <si>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</si>
  <si>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</si>
  <si>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</si>
  <si>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</si>
  <si>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</si>
  <si>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</si>
  <si>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</si>
  <si>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</si>
  <si>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</si>
  <si>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</si>
  <si>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</si>
  <si>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</si>
  <si>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</si>
  <si>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</si>
  <si>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</si>
  <si>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</si>
  <si>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</si>
  <si>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</si>
  <si>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</si>
  <si>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</si>
  <si>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</si>
  <si>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</si>
  <si>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</si>
  <si>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</si>
  <si>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</si>
  <si>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</si>
  <si>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</si>
  <si>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</si>
  <si>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</si>
  <si>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</si>
  <si>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</si>
  <si>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</si>
  <si>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</si>
  <si>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</si>
  <si>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</si>
  <si>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</si>
  <si>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</si>
  <si>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</si>
  <si>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</si>
  <si>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</si>
  <si>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</si>
  <si>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</si>
  <si>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</si>
  <si>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</si>
  <si>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</si>
  <si>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</si>
  <si>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</si>
  <si>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</si>
  <si>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</si>
  <si>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</si>
  <si>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</si>
  <si>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</si>
  <si>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</si>
  <si>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</si>
  <si>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</si>
  <si>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</si>
  <si>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</si>
  <si>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</si>
  <si>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</si>
  <si>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</si>
  <si>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</si>
  <si>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</si>
  <si>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</si>
  <si>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</si>
  <si>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</si>
  <si>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</si>
  <si>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</si>
  <si>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</si>
  <si>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</si>
  <si>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</si>
  <si>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</si>
  <si>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</si>
  <si>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</si>
  <si>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</si>
  <si>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</si>
  <si>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</si>
  <si>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</si>
  <si>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</si>
  <si>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</si>
  <si>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</si>
  <si>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</si>
  <si>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</si>
  <si>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</si>
  <si>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</si>
  <si>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</si>
  <si>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</si>
  <si>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</si>
  <si>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</si>
  <si>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</si>
  <si>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</si>
  <si>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</si>
  <si>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</si>
  <si>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</si>
  <si>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</si>
  <si>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</si>
  <si>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</si>
  <si>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</si>
  <si>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</si>
  <si>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</si>
  <si>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</si>
  <si>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</si>
  <si>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</si>
  <si>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</si>
  <si>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</si>
  <si>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</si>
  <si>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</si>
  <si>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</si>
  <si>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</si>
  <si>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</si>
  <si>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</si>
  <si>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</si>
  <si>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</si>
  <si>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</si>
  <si>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</si>
  <si>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</si>
  <si>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</si>
  <si>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</si>
  <si>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</si>
  <si>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</si>
  <si>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</si>
  <si>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</si>
  <si>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</si>
  <si>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</si>
  <si>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</si>
  <si>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</si>
  <si>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</si>
  <si>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</si>
  <si>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</si>
  <si>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</si>
  <si>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</si>
  <si>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</si>
  <si>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</si>
  <si>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</si>
  <si>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</si>
  <si>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</si>
  <si>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</si>
  <si>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</si>
  <si>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</si>
  <si>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</si>
  <si>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</si>
  <si>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</si>
  <si>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</si>
  <si>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</si>
  <si>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</si>
  <si>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</si>
  <si>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</si>
  <si>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</si>
  <si>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</si>
  <si>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</si>
  <si>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</si>
  <si>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</si>
  <si>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</si>
  <si>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</si>
  <si>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</si>
  <si>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</si>
  <si>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</si>
  <si>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</si>
  <si>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</si>
  <si>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</si>
  <si>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</si>
  <si>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</si>
  <si>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</si>
  <si>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</si>
  <si>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</si>
  <si>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</si>
  <si>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</si>
  <si>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</si>
  <si>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</si>
  <si>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</si>
  <si>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</si>
  <si>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</si>
  <si>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</si>
  <si>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</si>
  <si>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</si>
  <si>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</si>
  <si>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</si>
  <si>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</si>
  <si>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</si>
  <si>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</si>
  <si>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</si>
  <si>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</si>
  <si>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</si>
  <si>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</si>
  <si>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</si>
  <si>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</si>
  <si>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</si>
  <si>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</si>
  <si>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</si>
  <si>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</si>
  <si>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</si>
  <si>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</si>
  <si>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</si>
  <si>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</si>
  <si>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</si>
  <si>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</si>
  <si>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</si>
  <si>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</si>
  <si>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</si>
  <si>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</si>
  <si>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</si>
  <si>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</si>
  <si>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</si>
  <si>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</si>
  <si>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</si>
  <si>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</si>
  <si>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</si>
  <si>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</si>
  <si>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</si>
  <si>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</si>
  <si>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</si>
  <si>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</si>
  <si>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</si>
  <si>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</si>
  <si>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</si>
  <si>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</si>
  <si>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</si>
  <si>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</si>
  <si>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</si>
  <si>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</si>
  <si>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</si>
  <si>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</si>
  <si>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</si>
  <si>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</si>
  <si>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</si>
  <si>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</si>
  <si>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</si>
  <si>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</si>
  <si>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</si>
  <si>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</si>
  <si>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</si>
  <si>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</si>
  <si>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</si>
  <si>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</si>
  <si>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</si>
  <si>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</si>
  <si>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</si>
  <si>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</si>
  <si>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</si>
  <si>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</si>
  <si>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</si>
  <si>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</si>
  <si>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</si>
  <si>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</si>
  <si>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</si>
  <si>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</si>
  <si>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</si>
  <si>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</si>
  <si>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</si>
  <si>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</si>
  <si>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</si>
  <si>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</si>
  <si>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</si>
  <si>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</si>
  <si>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</si>
  <si>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</si>
  <si>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</si>
  <si>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</si>
  <si>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</si>
  <si>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</si>
  <si>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</si>
  <si>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</si>
  <si>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</si>
  <si>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</si>
  <si>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</si>
  <si>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</si>
  <si>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</si>
  <si>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</si>
  <si>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</si>
  <si>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</si>
  <si>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</si>
  <si>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</si>
  <si>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</si>
  <si>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</si>
  <si>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</si>
  <si>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</si>
  <si>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</si>
  <si>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</si>
  <si>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</si>
  <si>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</si>
  <si>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</si>
  <si>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</si>
  <si>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</si>
  <si>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</si>
  <si>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</si>
  <si>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</si>
  <si>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</si>
  <si>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</si>
  <si>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</si>
  <si>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</si>
  <si>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</si>
  <si>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</si>
  <si>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</si>
  <si>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</si>
  <si>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</si>
  <si>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</si>
  <si>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</si>
  <si>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</si>
  <si>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</si>
  <si>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</si>
  <si>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</si>
  <si>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</si>
  <si>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</si>
  <si>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</si>
  <si>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</si>
  <si>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</si>
  <si>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</si>
  <si>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</si>
  <si>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</si>
  <si>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</si>
  <si>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</si>
  <si>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</si>
  <si>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</si>
  <si>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</si>
  <si>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</si>
  <si>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</si>
  <si>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</si>
  <si>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</si>
  <si>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</si>
  <si>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</si>
  <si>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</si>
  <si>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</si>
  <si>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</si>
  <si>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</si>
  <si>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</si>
  <si>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</si>
  <si>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</si>
  <si>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</si>
  <si>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</si>
  <si>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</si>
  <si>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</si>
  <si>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</si>
  <si>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</si>
  <si>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</si>
  <si>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</si>
  <si>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</si>
  <si>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</si>
  <si>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</si>
  <si>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</si>
  <si>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</si>
  <si>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</si>
  <si>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</si>
  <si>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</si>
  <si>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</si>
  <si>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</si>
  <si>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</si>
  <si>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</si>
  <si>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</si>
  <si>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</si>
  <si>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</si>
  <si>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</si>
  <si>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</si>
  <si>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</si>
  <si>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</si>
  <si>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</si>
  <si>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</si>
  <si>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</si>
  <si>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</si>
  <si>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</si>
  <si>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</si>
  <si>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</si>
  <si>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</si>
  <si>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</si>
  <si>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</si>
  <si>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</si>
  <si>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</si>
  <si>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</si>
  <si>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</si>
  <si>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</si>
  <si>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</si>
  <si>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</si>
  <si>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</si>
  <si>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</si>
  <si>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</si>
  <si>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</si>
  <si>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</si>
  <si>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</si>
  <si>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</si>
  <si>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</si>
  <si>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</si>
  <si>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</si>
  <si>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</si>
  <si>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</si>
  <si>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</si>
  <si>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</si>
  <si>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</si>
  <si>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</si>
  <si>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</si>
  <si>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</si>
  <si>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</si>
  <si>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</si>
  <si>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</si>
  <si>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</si>
  <si>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</si>
  <si>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</si>
  <si>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</si>
  <si>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</si>
  <si>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</si>
  <si>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</si>
  <si>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</si>
  <si>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</si>
  <si>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</si>
  <si>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</si>
  <si>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</si>
  <si>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</si>
  <si>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</si>
  <si>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</si>
  <si>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</si>
  <si>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</si>
  <si>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</si>
  <si>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</si>
  <si>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</si>
  <si>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</si>
  <si>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</si>
  <si>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</si>
  <si>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</si>
  <si>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</si>
  <si>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</si>
  <si>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</si>
  <si>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</si>
  <si>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</si>
  <si>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</si>
  <si>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</si>
  <si>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</si>
  <si>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</si>
  <si>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</si>
  <si>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</si>
  <si>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</si>
  <si>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</si>
  <si>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</si>
  <si>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</si>
  <si>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</si>
  <si>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</si>
  <si>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</si>
  <si>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</si>
  <si>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</si>
  <si>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</si>
  <si>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</si>
  <si>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</si>
  <si>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</si>
  <si>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</si>
  <si>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</si>
  <si>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</si>
  <si>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</si>
  <si>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</si>
  <si>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</si>
  <si>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</si>
  <si>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</si>
  <si>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</si>
  <si>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</si>
  <si>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</si>
  <si>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</si>
  <si>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</si>
  <si>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</si>
  <si>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</si>
  <si>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</si>
  <si>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</si>
  <si>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</si>
  <si>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</si>
  <si>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</si>
  <si>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</si>
  <si>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</si>
  <si>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</si>
  <si>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</si>
  <si>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</si>
  <si>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</si>
  <si>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</si>
  <si>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</si>
  <si>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</si>
  <si>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</si>
  <si>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</si>
  <si>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</si>
  <si>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</si>
  <si>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</si>
  <si>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</si>
  <si>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</si>
  <si>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</si>
  <si>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</si>
  <si>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</si>
  <si>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</si>
  <si>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</si>
  <si>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</si>
  <si>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</si>
  <si>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</si>
  <si>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</si>
  <si>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</si>
  <si>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</si>
  <si>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</si>
  <si>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</si>
  <si>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</si>
  <si>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</si>
  <si>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</si>
  <si>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</si>
  <si>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</si>
  <si>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</si>
  <si>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</si>
  <si>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</si>
  <si>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</si>
  <si>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</si>
  <si>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</si>
  <si>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</si>
  <si>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</si>
  <si>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</si>
  <si>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</si>
  <si>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</si>
  <si>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</si>
  <si>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</si>
  <si>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</si>
  <si>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</si>
  <si>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</si>
  <si>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</si>
  <si>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</si>
  <si>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</si>
  <si>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</si>
  <si>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</si>
  <si>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</si>
  <si>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</si>
  <si>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</si>
  <si>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</si>
  <si>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</si>
  <si>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</si>
  <si>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</si>
  <si>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</si>
  <si>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</si>
  <si>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</si>
  <si>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</si>
  <si>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</si>
  <si>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</si>
  <si>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</si>
  <si>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</si>
  <si>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</si>
  <si>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</si>
  <si>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</si>
  <si>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</si>
  <si>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</si>
  <si>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</si>
  <si>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</si>
  <si>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</si>
  <si>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</si>
  <si>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</si>
  <si>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</si>
  <si>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</si>
  <si>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</si>
  <si>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</si>
  <si>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</si>
  <si>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</si>
  <si>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</si>
  <si>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</si>
  <si>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</si>
  <si>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</si>
  <si>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</si>
  <si>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</si>
  <si>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</si>
  <si>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</si>
  <si>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</si>
  <si>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</si>
  <si>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</si>
  <si>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</si>
  <si>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</si>
  <si>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</si>
  <si>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</si>
  <si>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</si>
  <si>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</si>
  <si>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</si>
  <si>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</si>
  <si>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</si>
  <si>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</si>
  <si>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</si>
  <si>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</si>
  <si>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</si>
  <si>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</si>
  <si>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</si>
  <si>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</si>
  <si>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</si>
  <si>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</si>
  <si>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</si>
  <si>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</si>
  <si>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</si>
  <si>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</si>
  <si>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</si>
  <si>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</si>
  <si>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</si>
  <si>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</si>
  <si>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</si>
  <si>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</si>
  <si>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</si>
  <si>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</si>
  <si>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</si>
  <si>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</si>
  <si>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</si>
  <si>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</si>
  <si>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</si>
  <si>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</si>
  <si>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</si>
  <si>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</si>
  <si>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</si>
  <si>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</si>
  <si>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</si>
  <si>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</si>
  <si>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</si>
  <si>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</si>
  <si>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</si>
  <si>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</si>
  <si>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</si>
  <si>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</si>
  <si>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</si>
  <si>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</si>
  <si>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</si>
  <si>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</si>
  <si>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</si>
  <si>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</si>
  <si>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</si>
  <si>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</si>
  <si>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</si>
  <si>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</si>
  <si>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</si>
  <si>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</si>
  <si>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</si>
  <si>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</si>
  <si>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</si>
  <si>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</si>
  <si>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</si>
  <si>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</si>
  <si>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</si>
  <si>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</si>
  <si>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</si>
  <si>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</si>
  <si>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</si>
  <si>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</si>
  <si>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</si>
  <si>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</si>
  <si>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</si>
  <si>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</si>
  <si>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</si>
  <si>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</si>
  <si>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</si>
  <si>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</si>
  <si>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</si>
  <si>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</si>
  <si>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</si>
  <si>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</si>
  <si>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</si>
  <si>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</si>
  <si>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</si>
  <si>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</si>
  <si>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</si>
  <si>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</si>
  <si>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</si>
  <si>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</si>
  <si>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</si>
  <si>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</si>
  <si>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</si>
  <si>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</si>
  <si>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</si>
  <si>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</si>
  <si>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</si>
  <si>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</si>
  <si>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</si>
  <si>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</si>
  <si>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</si>
  <si>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</si>
  <si>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</si>
  <si>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</si>
  <si>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</si>
  <si>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</si>
  <si>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</si>
  <si>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</si>
  <si>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</si>
  <si>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</si>
  <si>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</si>
  <si>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</si>
  <si>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</si>
  <si>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</si>
  <si>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</si>
  <si>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</si>
  <si>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</si>
  <si>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</si>
  <si>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</si>
  <si>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</si>
  <si>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</si>
  <si>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</si>
  <si>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</si>
  <si>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</si>
  <si>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</si>
  <si>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</si>
  <si>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</si>
  <si>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</si>
  <si>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</si>
  <si>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</si>
  <si>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</si>
  <si>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</si>
  <si>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</si>
  <si>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</si>
  <si>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</si>
  <si>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</si>
  <si>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</si>
  <si>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</si>
  <si>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</si>
  <si>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</si>
  <si>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</si>
  <si>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</si>
  <si>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</si>
  <si>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</si>
  <si>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</si>
  <si>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</si>
  <si>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</si>
  <si>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</si>
  <si>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</si>
  <si>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</si>
  <si>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</si>
  <si>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</si>
  <si>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</si>
  <si>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</si>
  <si>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</si>
  <si>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</si>
  <si>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</si>
  <si>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</si>
  <si>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</si>
  <si>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</si>
  <si>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</si>
  <si>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</si>
  <si>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</si>
  <si>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</si>
  <si>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</si>
  <si>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</si>
  <si>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</si>
  <si>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</si>
  <si>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</si>
  <si>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</si>
  <si>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</si>
  <si>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</si>
  <si>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</si>
  <si>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</si>
  <si>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</si>
  <si>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</si>
  <si>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</si>
  <si>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</si>
  <si>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</si>
  <si>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</si>
  <si>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</si>
  <si>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</si>
  <si>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</si>
  <si>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</si>
  <si>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</si>
  <si>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</si>
  <si>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</si>
  <si>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</si>
  <si>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</si>
  <si>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</si>
  <si>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</si>
  <si>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</si>
  <si>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</si>
  <si>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</si>
  <si>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</si>
  <si>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</si>
  <si>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</si>
  <si>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</si>
  <si>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</si>
  <si>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</si>
  <si>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</si>
  <si>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</si>
  <si>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</si>
  <si>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</si>
  <si>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</si>
  <si>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</si>
  <si>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</si>
  <si>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</si>
  <si>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</si>
  <si>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</si>
  <si>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</si>
  <si>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</si>
  <si>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</si>
  <si>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</si>
  <si>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</si>
  <si>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</si>
  <si>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</si>
  <si>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</si>
  <si>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</si>
  <si>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</si>
  <si>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</si>
  <si>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</si>
  <si>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</si>
  <si>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</si>
  <si>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</si>
  <si>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</si>
  <si>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</si>
  <si>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</si>
  <si>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</si>
  <si>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</si>
  <si>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</si>
  <si>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</si>
  <si>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</si>
  <si>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</si>
  <si>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</si>
  <si>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</si>
  <si>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</si>
  <si>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</si>
  <si>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</si>
  <si>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</si>
  <si>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</si>
  <si>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</si>
  <si>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</si>
  <si>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</si>
  <si>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</si>
  <si>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</si>
  <si>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</si>
  <si>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</si>
  <si>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</si>
  <si>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</si>
  <si>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</si>
  <si>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</si>
  <si>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</si>
  <si>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</si>
  <si>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</si>
  <si>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</si>
  <si>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</si>
  <si>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</si>
  <si>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</si>
  <si>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</si>
  <si>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</si>
  <si>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</si>
  <si>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</si>
  <si>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</si>
  <si>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</si>
  <si>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</si>
  <si>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</si>
  <si>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</si>
  <si>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</si>
  <si>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</si>
  <si>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</si>
  <si>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</si>
  <si>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</si>
  <si>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</si>
  <si>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</si>
  <si>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</si>
  <si>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</si>
  <si>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</si>
  <si>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</si>
  <si>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</si>
  <si>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</si>
  <si>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</si>
  <si>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</si>
  <si>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</si>
  <si>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</si>
  <si>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</si>
  <si>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</si>
  <si>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</si>
  <si>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</si>
  <si>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</si>
  <si>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</si>
  <si>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</si>
  <si>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</si>
  <si>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</si>
  <si>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</si>
  <si>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</si>
  <si>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</si>
  <si>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</si>
  <si>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</si>
  <si>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</si>
  <si>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</si>
  <si>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</si>
  <si>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</si>
  <si>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</si>
  <si>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</si>
  <si>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</si>
  <si>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</si>
  <si>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</si>
  <si>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</si>
  <si>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</si>
  <si>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</si>
  <si>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</si>
  <si>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</si>
  <si>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</si>
  <si>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</si>
  <si>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</si>
  <si>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</si>
  <si>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</si>
  <si>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</si>
  <si>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</si>
  <si>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</si>
  <si>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</si>
  <si>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</si>
  <si>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</si>
  <si>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</si>
  <si>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</si>
  <si>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</si>
  <si>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</si>
  <si>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</si>
  <si>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</si>
  <si>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</si>
  <si>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</si>
  <si>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</si>
  <si>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</si>
  <si>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</si>
  <si>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</si>
  <si>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</si>
  <si>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</si>
  <si>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</si>
  <si>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</si>
  <si>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</si>
  <si>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</si>
  <si>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</si>
  <si>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</si>
  <si>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</si>
  <si>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</si>
  <si>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</si>
  <si>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</si>
  <si>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</si>
  <si>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</si>
  <si>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</si>
  <si>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</si>
  <si>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</si>
  <si>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</si>
  <si>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</si>
  <si>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</si>
  <si>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</si>
  <si>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</si>
  <si>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</si>
  <si>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</si>
  <si>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</si>
  <si>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</si>
  <si>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</si>
  <si>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</si>
  <si>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</si>
  <si>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</si>
  <si>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</si>
  <si>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</si>
  <si>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</si>
  <si>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</si>
  <si>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</si>
  <si>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</si>
  <si>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</si>
  <si>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</si>
  <si>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</si>
  <si>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</si>
  <si>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</si>
  <si>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</si>
  <si>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</si>
  <si>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</si>
  <si>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</si>
  <si>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</si>
  <si>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</si>
  <si>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</si>
  <si>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</si>
  <si>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</si>
  <si>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</si>
  <si>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</si>
  <si>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</si>
  <si>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</si>
  <si>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</si>
  <si>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</si>
  <si>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</si>
  <si>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</si>
  <si>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</si>
  <si>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</si>
  <si>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</si>
  <si>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</si>
  <si>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</si>
  <si>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</si>
  <si>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</si>
  <si>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</si>
  <si>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</si>
  <si>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</si>
  <si>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</si>
  <si>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</si>
  <si>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</si>
  <si>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</si>
  <si>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</si>
  <si>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</si>
  <si>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</si>
  <si>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</si>
  <si>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</si>
  <si>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</si>
  <si>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</si>
  <si>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</si>
  <si>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</si>
  <si>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</si>
  <si>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</si>
  <si>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</si>
  <si>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</si>
  <si>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</si>
  <si>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</si>
  <si>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</si>
  <si>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</si>
  <si>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</si>
  <si>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</si>
  <si>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</si>
  <si>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</si>
  <si>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</si>
  <si>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</si>
  <si>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</si>
  <si>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</si>
  <si>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</si>
  <si>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</si>
  <si>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</si>
  <si>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</si>
  <si>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</si>
  <si>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</si>
  <si>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</si>
  <si>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</si>
  <si>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</si>
  <si>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</si>
  <si>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</si>
  <si>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</si>
  <si>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</si>
  <si>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</si>
  <si>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</si>
  <si>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</si>
  <si>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</si>
  <si>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</si>
  <si>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</si>
  <si>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</si>
  <si>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</si>
  <si>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</si>
  <si>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</si>
  <si>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</si>
  <si>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</si>
  <si>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</si>
  <si>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</si>
  <si>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</si>
  <si>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</si>
  <si>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</si>
  <si>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</si>
  <si>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</si>
  <si>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</si>
  <si>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</si>
  <si>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</si>
  <si>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</si>
  <si>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</si>
  <si>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</si>
  <si>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</si>
  <si>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</si>
  <si>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</si>
  <si>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</si>
  <si>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</si>
  <si>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</si>
  <si>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</si>
  <si>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</si>
  <si>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</si>
  <si>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</si>
  <si>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</si>
  <si>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</si>
  <si>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</si>
  <si>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</si>
  <si>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</si>
  <si>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</si>
  <si>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</si>
  <si>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</si>
  <si>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</si>
  <si>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</si>
  <si>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</si>
  <si>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</si>
  <si>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</si>
  <si>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</si>
  <si>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</si>
  <si>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</si>
  <si>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</si>
  <si>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</si>
  <si>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</si>
  <si>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</si>
  <si>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</si>
  <si>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</si>
  <si>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</si>
  <si>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</si>
  <si>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</si>
  <si>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</si>
  <si>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</si>
  <si>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</si>
  <si>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</si>
  <si>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</si>
  <si>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</si>
  <si>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</si>
  <si>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</si>
  <si>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</si>
  <si>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</si>
  <si>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</si>
  <si>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</si>
  <si>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</si>
  <si>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</si>
  <si>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</si>
  <si>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</si>
  <si>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</si>
  <si>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</si>
  <si>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</si>
  <si>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</si>
  <si>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</si>
  <si>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</si>
  <si>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</si>
  <si>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</si>
  <si>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</si>
  <si>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</si>
  <si>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</si>
  <si>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</si>
  <si>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</si>
  <si>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</si>
  <si>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</si>
  <si>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</si>
  <si>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</si>
  <si>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</si>
  <si>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</si>
  <si>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</si>
  <si>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</si>
  <si>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</si>
  <si>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</si>
  <si>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</si>
  <si>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</si>
  <si>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</si>
  <si>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</si>
  <si>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</si>
  <si>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</si>
  <si>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</si>
  <si>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</si>
  <si>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</si>
  <si>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</si>
  <si>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</si>
  <si>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</si>
  <si>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</si>
  <si>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</si>
  <si>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</si>
  <si>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</si>
  <si>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</si>
  <si>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</si>
  <si>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</si>
  <si>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</si>
  <si>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</si>
  <si>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</si>
  <si>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</si>
  <si>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</si>
  <si>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</si>
  <si>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</si>
  <si>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</si>
  <si>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</si>
  <si>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</si>
  <si>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</si>
  <si>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</si>
  <si>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</si>
  <si>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</si>
  <si>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</si>
  <si>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</si>
  <si>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</si>
  <si>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</si>
  <si>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</si>
  <si>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</si>
  <si>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</si>
  <si>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</si>
  <si>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</si>
  <si>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</si>
  <si>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</si>
  <si>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</si>
  <si>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</si>
  <si>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</si>
  <si>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</si>
  <si>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</si>
  <si>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</si>
  <si>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</si>
  <si>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</si>
  <si>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</si>
  <si>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</si>
  <si>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</si>
  <si>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</si>
  <si>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</si>
  <si>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</si>
  <si>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</si>
  <si>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</si>
  <si>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</si>
  <si>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</si>
  <si>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</si>
  <si>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</si>
  <si>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</si>
  <si>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</si>
  <si>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</si>
  <si>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</si>
  <si>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</si>
  <si>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</si>
  <si>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</si>
  <si>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</si>
  <si>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</si>
  <si>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</si>
  <si>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</si>
  <si>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</si>
  <si>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</si>
  <si>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</si>
  <si>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</si>
  <si>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</si>
  <si>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</si>
  <si>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</si>
  <si>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</si>
  <si>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</si>
  <si>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</si>
  <si>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</si>
  <si>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</si>
  <si>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</si>
  <si>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</si>
  <si>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</si>
  <si>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</si>
  <si>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</si>
  <si>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</si>
  <si>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</si>
  <si>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</si>
  <si>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</si>
  <si>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</si>
  <si>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</si>
  <si>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</si>
  <si>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</si>
  <si>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</si>
  <si>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</si>
  <si>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</si>
  <si>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</si>
  <si>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</si>
  <si>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</si>
  <si>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</si>
  <si>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</si>
  <si>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</si>
  <si>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</si>
  <si>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</si>
  <si>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</si>
  <si>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</si>
  <si>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</si>
  <si>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</si>
  <si>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</si>
  <si>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</si>
  <si>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</si>
  <si>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</si>
  <si>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</si>
  <si>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</si>
  <si>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</si>
  <si>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</si>
  <si>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</si>
  <si>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</si>
  <si>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</si>
  <si>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</si>
  <si>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</si>
  <si>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</si>
  <si>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</si>
  <si>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</si>
  <si>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</si>
  <si>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</si>
  <si>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</si>
  <si>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</si>
  <si>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</si>
  <si>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</si>
  <si>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</si>
  <si>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</si>
  <si>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</si>
  <si>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</si>
  <si>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</si>
  <si>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</si>
  <si>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</si>
  <si>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</si>
  <si>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</si>
  <si>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</si>
  <si>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</si>
  <si>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</si>
  <si>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</si>
  <si>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</si>
  <si>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</si>
  <si>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</si>
  <si>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</si>
  <si>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</si>
  <si>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</si>
  <si>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</si>
  <si>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</si>
  <si>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</si>
  <si>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</si>
  <si>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</si>
  <si>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</si>
  <si>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</si>
  <si>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</si>
  <si>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</si>
  <si>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</si>
  <si>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</si>
  <si>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</si>
  <si>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</si>
  <si>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</si>
  <si>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</si>
  <si>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</si>
  <si>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</si>
  <si>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</si>
  <si>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</si>
  <si>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</si>
  <si>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</si>
  <si>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</si>
  <si>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</si>
  <si>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</si>
  <si>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</si>
  <si>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</si>
  <si>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</si>
  <si>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</si>
  <si>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</si>
  <si>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</si>
  <si>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</si>
  <si>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</si>
  <si>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</si>
  <si>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</si>
  <si>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</si>
  <si>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</si>
  <si>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</si>
  <si>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</si>
  <si>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</si>
  <si>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</si>
  <si>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</si>
  <si>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</si>
  <si>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</si>
  <si>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</si>
  <si>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</si>
  <si>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</si>
  <si>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</si>
  <si>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</si>
  <si>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</si>
  <si>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</si>
  <si>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</si>
  <si>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</si>
  <si>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</si>
  <si>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</si>
  <si>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</si>
  <si>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</si>
  <si>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</si>
  <si>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</si>
  <si>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</si>
  <si>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</si>
  <si>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</si>
  <si>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</si>
  <si>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</si>
  <si>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</si>
  <si>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</si>
  <si>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</si>
  <si>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</si>
  <si>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</si>
  <si>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</si>
  <si>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</si>
  <si>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</si>
  <si>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</si>
  <si>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</si>
  <si>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</si>
  <si>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</si>
  <si>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</si>
  <si>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</si>
  <si>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</si>
  <si>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</si>
  <si>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</si>
  <si>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</si>
  <si>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</si>
  <si>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</si>
  <si>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</si>
  <si>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</si>
  <si>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</si>
  <si>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</si>
  <si>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</si>
  <si>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</si>
  <si>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</si>
  <si>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</si>
  <si>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</si>
  <si>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</si>
  <si>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</si>
  <si>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</si>
  <si>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</si>
  <si>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</si>
  <si>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</si>
  <si>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</si>
  <si>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</si>
  <si>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</si>
  <si>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</si>
  <si>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</si>
  <si>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</si>
  <si>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</si>
  <si>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</si>
  <si>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</si>
  <si>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</si>
  <si>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</si>
  <si>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</si>
  <si>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</si>
  <si>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</si>
  <si>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</si>
  <si>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</si>
  <si>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</si>
  <si>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</si>
  <si>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</si>
  <si>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</si>
  <si>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</si>
  <si>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</si>
  <si>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</si>
  <si>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</si>
  <si>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</si>
  <si>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</si>
  <si>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</si>
  <si>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</si>
  <si>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</si>
  <si>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</si>
  <si>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</si>
  <si>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</si>
  <si>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</si>
  <si>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</si>
  <si>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</si>
  <si>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</si>
  <si>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</si>
  <si>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</si>
  <si>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</si>
  <si>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</si>
  <si>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</si>
  <si>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</si>
  <si>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</si>
  <si>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</si>
  <si>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</si>
  <si>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</si>
  <si>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</si>
  <si>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</si>
  <si>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</si>
  <si>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</si>
  <si>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</si>
  <si>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</si>
  <si>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</si>
  <si>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</si>
  <si>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</si>
  <si>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</si>
  <si>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</si>
  <si>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</si>
  <si>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</si>
  <si>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</si>
  <si>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</si>
  <si>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</si>
  <si>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</si>
  <si>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</si>
  <si>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</si>
  <si>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</si>
  <si>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</si>
  <si>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</si>
  <si>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</si>
  <si>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</si>
  <si>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</si>
  <si>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</si>
  <si>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</si>
  <si>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</si>
  <si>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</si>
  <si>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</si>
  <si>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</si>
  <si>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</si>
  <si>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</si>
  <si>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</si>
  <si>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</si>
  <si>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</si>
  <si>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</si>
  <si>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</si>
  <si>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</si>
  <si>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</si>
  <si>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</si>
  <si>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</si>
  <si>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</si>
  <si>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</si>
  <si>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</si>
  <si>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</si>
  <si>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</si>
  <si>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</si>
  <si>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</si>
  <si>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</si>
  <si>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</si>
  <si>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</si>
  <si>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</si>
  <si>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</si>
  <si>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</si>
  <si>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</si>
  <si>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</si>
  <si>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</si>
  <si>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</si>
  <si>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</si>
  <si>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</si>
  <si>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</si>
  <si>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</si>
  <si>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</si>
  <si>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</si>
  <si>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</si>
  <si>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</si>
  <si>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</si>
  <si>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</si>
  <si>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</si>
  <si>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</si>
  <si>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</si>
  <si>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</si>
  <si>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</si>
  <si>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</si>
  <si>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</si>
  <si>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</si>
  <si>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</si>
  <si>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</si>
  <si>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</si>
  <si>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</si>
  <si>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</si>
  <si>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</si>
  <si>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</si>
  <si>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</si>
  <si>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</si>
  <si>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</si>
  <si>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</si>
  <si>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</si>
  <si>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</si>
  <si>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</si>
  <si>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</si>
  <si>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</si>
  <si>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</si>
  <si>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</si>
  <si>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</si>
  <si>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</si>
  <si>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</si>
  <si>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</si>
  <si>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</si>
  <si>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</si>
  <si>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</si>
  <si>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</si>
  <si>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</si>
  <si>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</si>
  <si>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</si>
  <si>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</si>
  <si>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</si>
  <si>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</si>
  <si>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</si>
  <si>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</si>
  <si>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</si>
  <si>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</si>
  <si>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</si>
  <si>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</si>
  <si>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</si>
  <si>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</si>
  <si>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</si>
  <si>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</si>
  <si>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</si>
  <si>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</si>
  <si>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</si>
  <si>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</si>
  <si>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</si>
  <si>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</si>
  <si>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</si>
  <si>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</si>
  <si>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</si>
  <si>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</si>
  <si>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</si>
  <si>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</si>
  <si>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</si>
  <si>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</si>
  <si>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</si>
  <si>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</si>
  <si>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</si>
  <si>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</si>
  <si>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</si>
  <si>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</si>
  <si>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</si>
  <si>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</si>
  <si>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</si>
  <si>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</si>
  <si>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</si>
  <si>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</si>
  <si>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</si>
  <si>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</si>
  <si>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</si>
  <si>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</si>
  <si>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</si>
  <si>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</si>
  <si>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</si>
  <si>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</si>
  <si>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</si>
  <si>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</si>
  <si>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</si>
  <si>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</si>
  <si>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</si>
  <si>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</si>
  <si>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</si>
  <si>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</si>
  <si>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</si>
  <si>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</si>
  <si>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</si>
  <si>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</si>
  <si>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</si>
  <si>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</si>
  <si>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</si>
  <si>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</si>
  <si>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</si>
  <si>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</si>
  <si>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</si>
  <si>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</si>
  <si>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</si>
  <si>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</si>
  <si>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</si>
  <si>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</si>
  <si>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</si>
  <si>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</si>
  <si>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</si>
  <si>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</si>
  <si>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</si>
  <si>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</si>
  <si>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</si>
  <si>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</si>
  <si>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</si>
  <si>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</si>
  <si>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</si>
  <si>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</si>
  <si>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</si>
  <si>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</si>
  <si>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</si>
  <si>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</si>
  <si>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</si>
  <si>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</si>
  <si>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</si>
  <si>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</si>
  <si>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</si>
  <si>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</si>
  <si>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</si>
  <si>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</si>
  <si>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</si>
  <si>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</si>
  <si>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</si>
  <si>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</si>
  <si>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</si>
  <si>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</si>
  <si>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</si>
  <si>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</si>
  <si>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</si>
  <si>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</si>
  <si>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</si>
  <si>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</si>
  <si>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</si>
  <si>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</si>
  <si>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</si>
  <si>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</si>
  <si>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</si>
  <si>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</si>
  <si>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</si>
  <si>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</si>
  <si>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</si>
  <si>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</si>
  <si>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</si>
  <si>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</si>
  <si>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</si>
  <si>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</si>
  <si>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</si>
  <si>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</si>
  <si>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</si>
  <si>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</si>
  <si>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</si>
  <si>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</si>
  <si>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</si>
  <si>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</si>
  <si>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</si>
  <si>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</si>
  <si>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</si>
  <si>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</si>
  <si>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</si>
  <si>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</si>
  <si>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</si>
  <si>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</si>
  <si>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</si>
  <si>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</si>
  <si>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</si>
  <si>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</si>
  <si>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</si>
  <si>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</si>
  <si>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</si>
  <si>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</si>
  <si>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</si>
  <si>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</si>
  <si>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</si>
  <si>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</si>
  <si>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</si>
  <si>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</si>
  <si>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</si>
  <si>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</si>
  <si>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</si>
  <si>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</si>
  <si>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</si>
  <si>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</si>
  <si>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</si>
  <si>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</si>
  <si>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</si>
  <si>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</si>
  <si>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</si>
  <si>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</si>
  <si>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</si>
  <si>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</si>
  <si>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</si>
  <si>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</si>
  <si>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</si>
  <si>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</si>
  <si>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</si>
  <si>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</si>
  <si>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</si>
  <si>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</si>
  <si>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</si>
  <si>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</si>
  <si>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</si>
  <si>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</si>
  <si>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</si>
  <si>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</si>
  <si>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</si>
  <si>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</si>
  <si>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</si>
  <si>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</si>
  <si>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</si>
  <si>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</si>
  <si>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</si>
  <si>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</si>
  <si>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</si>
  <si>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</si>
  <si>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</si>
  <si>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</si>
  <si>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</si>
  <si>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</si>
  <si>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</si>
  <si>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</si>
  <si>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</si>
  <si>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</si>
  <si>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</si>
  <si>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</si>
  <si>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</si>
  <si>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</si>
  <si>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</si>
  <si>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</si>
  <si>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</si>
  <si>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</si>
  <si>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</si>
  <si>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</si>
  <si>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</si>
  <si>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</si>
  <si>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</si>
  <si>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</si>
  <si>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</si>
  <si>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</si>
  <si>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</si>
  <si>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</si>
  <si>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</si>
  <si>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</si>
  <si>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</si>
  <si>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</si>
  <si>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</si>
  <si>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</si>
  <si>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</si>
  <si>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</si>
  <si>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</si>
  <si>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</si>
  <si>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</si>
  <si>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</si>
  <si>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</si>
  <si>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</si>
  <si>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</si>
  <si>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</si>
  <si>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</si>
  <si>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</si>
  <si>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</si>
  <si>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</si>
  <si>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</si>
  <si>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</si>
  <si>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</si>
  <si>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</si>
  <si>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</si>
  <si>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</si>
  <si>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</si>
  <si>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</si>
  <si>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</si>
  <si>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</si>
  <si>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</si>
  <si>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</si>
  <si>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</si>
  <si>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</si>
  <si>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</si>
  <si>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</si>
  <si>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</si>
  <si>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</si>
  <si>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</si>
  <si>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</si>
  <si>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</si>
  <si>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</si>
  <si>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</si>
  <si>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</si>
  <si>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</si>
  <si>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</si>
  <si>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</si>
  <si>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</si>
  <si>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</si>
  <si>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</si>
  <si>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</si>
  <si>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</si>
  <si>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</si>
  <si>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</si>
  <si>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</si>
  <si>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</si>
  <si>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</si>
  <si>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</si>
  <si>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</si>
  <si>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</si>
  <si>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</si>
  <si>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</si>
  <si>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</si>
  <si>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</si>
  <si>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</si>
  <si>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</si>
  <si>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</si>
  <si>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</si>
  <si>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</si>
  <si>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</si>
  <si>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</si>
  <si>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</si>
  <si>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</si>
  <si>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</si>
  <si>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</si>
  <si>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</si>
  <si>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</si>
  <si>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</si>
  <si>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</si>
  <si>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</si>
  <si>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</si>
  <si>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</si>
  <si>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</si>
  <si>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</si>
  <si>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</si>
  <si>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</si>
  <si>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</si>
  <si>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</si>
  <si>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</si>
  <si>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</si>
  <si>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</si>
  <si>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</si>
  <si>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</si>
  <si>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</si>
  <si>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</si>
  <si>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</si>
  <si>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</si>
  <si>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</si>
  <si>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</si>
  <si>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</si>
  <si>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</si>
  <si>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</si>
  <si>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</si>
  <si>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</si>
  <si>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</si>
  <si>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</si>
  <si>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</si>
  <si>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</si>
  <si>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</si>
  <si>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</si>
  <si>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</si>
  <si>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</si>
  <si>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</si>
  <si>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</si>
  <si>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</si>
  <si>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</si>
  <si>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</si>
  <si>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</si>
  <si>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</si>
  <si>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</si>
  <si>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</si>
  <si>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</si>
  <si>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</si>
  <si>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</si>
  <si>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</si>
  <si>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</si>
  <si>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</si>
  <si>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</si>
  <si>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</si>
  <si>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</si>
  <si>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</si>
  <si>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</si>
  <si>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</si>
  <si>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</si>
  <si>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</si>
  <si>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</si>
  <si>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</si>
  <si>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</si>
  <si>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</si>
  <si>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</si>
  <si>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</si>
  <si>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</si>
  <si>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</si>
  <si>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</si>
  <si>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</si>
  <si>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</si>
  <si>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</si>
  <si>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</si>
  <si>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</si>
  <si>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</si>
  <si>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</si>
  <si>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</si>
  <si>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</si>
  <si>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</si>
  <si>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</si>
  <si>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</si>
  <si>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</si>
  <si>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</si>
  <si>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</si>
  <si>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</si>
  <si>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</si>
  <si>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</si>
  <si>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</si>
  <si>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</si>
  <si>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</si>
  <si>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</si>
  <si>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</si>
  <si>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</si>
  <si>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</si>
  <si>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</si>
  <si>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</si>
  <si>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</si>
  <si>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</si>
  <si>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</si>
  <si>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</si>
  <si>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</si>
  <si>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</si>
  <si>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</si>
  <si>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</si>
  <si>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</si>
  <si>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</si>
  <si>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</si>
  <si>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</si>
  <si>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</si>
  <si>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</si>
  <si>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</si>
  <si>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</si>
  <si>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</si>
  <si>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</si>
  <si>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</si>
  <si>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</si>
  <si>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</si>
  <si>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</si>
  <si>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</si>
  <si>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</si>
  <si>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</si>
  <si>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</si>
  <si>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</si>
  <si>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</si>
  <si>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</si>
  <si>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</si>
  <si>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</si>
  <si>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</si>
  <si>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</si>
  <si>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</si>
  <si>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</si>
  <si>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</si>
  <si>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</si>
  <si>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</si>
  <si>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</si>
  <si>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</si>
  <si>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</si>
  <si>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</si>
  <si>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</si>
  <si>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</si>
  <si>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</si>
  <si>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</si>
  <si>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</si>
  <si>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</si>
  <si>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</si>
  <si>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</si>
  <si>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</si>
  <si>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</si>
  <si>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</si>
  <si>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</si>
  <si>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</si>
  <si>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</si>
  <si>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</si>
  <si>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</si>
  <si>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</si>
  <si>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</si>
  <si>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</si>
  <si>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</si>
  <si>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</si>
  <si>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</si>
  <si>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</si>
  <si>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</si>
  <si>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</si>
  <si>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</si>
  <si>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</si>
  <si>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</si>
  <si>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</si>
  <si>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</si>
  <si>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</si>
  <si>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</si>
  <si>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</si>
  <si>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</si>
  <si>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</si>
  <si>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</si>
  <si>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</si>
  <si>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</si>
  <si>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</si>
  <si>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</si>
  <si>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</si>
  <si>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</si>
  <si>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</si>
  <si>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</si>
  <si>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</si>
  <si>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</si>
  <si>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</si>
  <si>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</si>
  <si>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</si>
  <si>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</si>
  <si>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</si>
  <si>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</si>
  <si>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</si>
  <si>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</si>
  <si>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</si>
  <si>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</si>
  <si>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</si>
  <si>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</si>
  <si>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</si>
  <si>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</si>
  <si>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</si>
  <si>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</si>
  <si>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</si>
  <si>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</si>
  <si>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</si>
  <si>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</si>
  <si>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</si>
  <si>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</si>
  <si>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</si>
  <si>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</si>
  <si>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</si>
  <si>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</si>
  <si>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</si>
  <si>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</si>
  <si>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</si>
  <si>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</si>
  <si>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</si>
  <si>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</si>
  <si>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</si>
  <si>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</si>
  <si>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</si>
  <si>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</si>
  <si>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</si>
  <si>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</si>
  <si>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</si>
  <si>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</si>
  <si>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</si>
  <si>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</si>
  <si>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</si>
  <si>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</si>
  <si>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</si>
  <si>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</si>
  <si>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</si>
  <si>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</si>
  <si>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</si>
  <si>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</si>
  <si>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</si>
  <si>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</si>
  <si>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</si>
  <si>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</si>
  <si>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</si>
  <si>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</si>
  <si>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</si>
  <si>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</si>
  <si>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</si>
  <si>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</si>
  <si>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</si>
  <si>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</si>
  <si>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</si>
  <si>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</si>
  <si>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</si>
  <si>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</si>
  <si>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</si>
  <si>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</si>
  <si>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</si>
  <si>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</si>
  <si>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</si>
  <si>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</si>
  <si>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</si>
  <si>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</si>
  <si>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</si>
  <si>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</si>
  <si>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</si>
  <si>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</si>
  <si>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</si>
  <si>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</si>
  <si>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</si>
  <si>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</si>
  <si>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</si>
  <si>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</si>
  <si>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</si>
  <si>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</si>
  <si>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</si>
  <si>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</si>
  <si>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</si>
  <si>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</si>
  <si>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</si>
  <si>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</si>
  <si>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</si>
  <si>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</si>
  <si>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</si>
  <si>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</si>
  <si>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</si>
  <si>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</si>
  <si>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</si>
  <si>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</si>
  <si>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</si>
  <si>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</si>
  <si>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</si>
  <si>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</si>
  <si>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</si>
  <si>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</si>
  <si>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</si>
  <si>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</si>
  <si>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</si>
  <si>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</si>
  <si>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</si>
  <si>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</si>
  <si>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</si>
  <si>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</si>
  <si>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</si>
  <si>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</si>
  <si>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</si>
  <si>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</si>
  <si>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</si>
  <si>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</si>
  <si>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</si>
  <si>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</si>
  <si>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</si>
  <si>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</si>
  <si>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</si>
  <si>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</si>
  <si>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</si>
  <si>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</si>
  <si>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</si>
  <si>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</si>
  <si>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</si>
  <si>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</si>
  <si>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</si>
  <si>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</si>
  <si>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</si>
  <si>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</si>
  <si>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</si>
  <si>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</si>
  <si>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</si>
  <si>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</si>
  <si>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</si>
  <si>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</si>
  <si>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</si>
  <si>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</si>
  <si>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</si>
  <si>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</si>
  <si>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</si>
  <si>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</si>
  <si>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</si>
  <si>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</si>
  <si>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</si>
  <si>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</si>
  <si>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</si>
  <si>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</si>
  <si>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</si>
  <si>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</si>
  <si>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</si>
  <si>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</si>
  <si>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</si>
  <si>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</si>
  <si>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</si>
  <si>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</si>
  <si>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</si>
  <si>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</si>
  <si>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</si>
  <si>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</si>
  <si>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</si>
  <si>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</si>
  <si>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</si>
  <si>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</si>
  <si>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</si>
  <si>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</si>
  <si>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</si>
  <si>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</si>
  <si>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</si>
  <si>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</si>
  <si>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</si>
  <si>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</si>
  <si>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</si>
  <si>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</si>
  <si>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</si>
  <si>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</si>
  <si>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</si>
  <si>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</si>
  <si>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</si>
  <si>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</si>
  <si>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</si>
  <si>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</si>
  <si>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</si>
  <si>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</si>
  <si>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</si>
  <si>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</si>
  <si>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</si>
  <si>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</si>
  <si>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</si>
  <si>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</si>
  <si>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</si>
  <si>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</si>
  <si>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</si>
  <si>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</si>
  <si>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</si>
  <si>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</si>
  <si>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</si>
  <si>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</si>
  <si>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</si>
  <si>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</si>
  <si>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</si>
  <si>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</si>
  <si>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</si>
  <si>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</si>
  <si>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</si>
  <si>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</si>
  <si>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</si>
  <si>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</si>
  <si>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</si>
  <si>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</si>
  <si>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</si>
  <si>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</si>
  <si>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</si>
  <si>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</si>
  <si>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</si>
  <si>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</si>
  <si>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</si>
  <si>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</si>
  <si>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</si>
  <si>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</si>
  <si>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</si>
  <si>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</si>
  <si>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</si>
  <si>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</si>
  <si>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</si>
  <si>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</si>
  <si>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</si>
  <si>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</si>
  <si>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</si>
  <si>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</si>
  <si>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</si>
  <si>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</si>
  <si>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</si>
  <si>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</si>
  <si>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</si>
  <si>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</si>
  <si>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</si>
  <si>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</si>
  <si>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</si>
  <si>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</si>
  <si>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</si>
  <si>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</si>
  <si>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</si>
  <si>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</si>
  <si>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</si>
  <si>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</si>
  <si>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</si>
  <si>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</si>
  <si>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</si>
  <si>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</si>
  <si>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</si>
  <si>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</si>
  <si>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</si>
  <si>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</si>
  <si>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</si>
  <si>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</si>
  <si>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</si>
  <si>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</si>
  <si>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</si>
  <si>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</si>
  <si>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</si>
  <si>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</si>
  <si>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</si>
  <si>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</si>
  <si>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</si>
  <si>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</si>
  <si>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</si>
  <si>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</si>
  <si>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</si>
  <si>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</si>
  <si>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</si>
  <si>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</si>
  <si>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</si>
  <si>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</si>
  <si>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</si>
  <si>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</si>
  <si>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</si>
  <si>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</si>
  <si>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</si>
  <si>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</si>
  <si>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</si>
  <si>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</si>
  <si>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</si>
  <si>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</si>
  <si>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</si>
  <si>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</si>
  <si>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</si>
  <si>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</si>
  <si>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</si>
  <si>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</si>
  <si>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</si>
  <si>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</si>
  <si>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</si>
  <si>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</si>
  <si>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</si>
  <si>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</si>
  <si>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</si>
  <si>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</si>
  <si>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</si>
  <si>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</si>
  <si>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</si>
  <si>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</si>
  <si>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</si>
  <si>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</si>
  <si>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</si>
  <si>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</si>
  <si>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</si>
  <si>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</si>
  <si>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</si>
  <si>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</si>
  <si>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</si>
  <si>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</si>
  <si>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</si>
  <si>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</si>
  <si>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</si>
  <si>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</si>
  <si>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</si>
  <si>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</si>
  <si>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</si>
  <si>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</si>
  <si>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</si>
  <si>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</si>
  <si>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</si>
  <si>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</si>
  <si>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</si>
  <si>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</si>
  <si>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</si>
  <si>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</si>
  <si>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</si>
  <si>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</si>
  <si>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</si>
  <si>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</si>
  <si>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</si>
  <si>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</si>
  <si>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</si>
  <si>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</si>
  <si>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</si>
  <si>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</si>
  <si>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</si>
  <si>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</si>
  <si>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</si>
  <si>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</si>
  <si>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</si>
  <si>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</si>
  <si>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</si>
  <si>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</si>
  <si>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</si>
  <si>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</si>
  <si>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</si>
  <si>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</si>
  <si>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</si>
  <si>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</si>
  <si>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</si>
  <si>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</si>
  <si>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</si>
  <si>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</si>
  <si>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</si>
  <si>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</si>
  <si>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</si>
  <si>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</si>
  <si>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</si>
  <si>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</si>
  <si>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</si>
  <si>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</si>
  <si>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</si>
  <si>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</si>
  <si>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</si>
  <si>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</si>
  <si>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</si>
  <si>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</si>
  <si>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</si>
  <si>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</si>
  <si>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</si>
  <si>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</si>
  <si>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</si>
  <si>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</si>
  <si>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</si>
  <si>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</si>
  <si>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</si>
  <si>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</si>
  <si>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</si>
  <si>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</si>
  <si>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</si>
  <si>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</si>
  <si>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</si>
  <si>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</si>
  <si>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</si>
  <si>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</si>
  <si>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</si>
  <si>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</si>
  <si>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</si>
  <si>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</si>
  <si>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</si>
  <si>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</si>
  <si>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</si>
  <si>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</si>
  <si>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</si>
  <si>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</si>
  <si>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</si>
  <si>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</si>
  <si>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</si>
  <si>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</si>
  <si>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</si>
  <si>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</si>
  <si>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</si>
  <si>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</si>
  <si>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</si>
  <si>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</si>
  <si>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</si>
  <si>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</si>
  <si>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</si>
  <si>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</si>
  <si>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</si>
  <si>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</si>
  <si>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</si>
  <si>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</si>
  <si>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</si>
  <si>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</si>
  <si>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</si>
  <si>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</si>
  <si>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</si>
  <si>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</si>
  <si>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</si>
  <si>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</si>
  <si>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</si>
  <si>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</si>
  <si>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</si>
  <si>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</si>
  <si>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</si>
  <si>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</si>
  <si>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</si>
  <si>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</si>
  <si>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</si>
  <si>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</si>
  <si>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</si>
  <si>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</si>
  <si>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</si>
  <si>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</si>
  <si>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</si>
  <si>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</si>
  <si>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</si>
  <si>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</si>
  <si>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</si>
  <si>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</si>
  <si>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</si>
  <si>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</si>
  <si>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</si>
  <si>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</si>
  <si>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</si>
  <si>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</si>
  <si>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</si>
  <si>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</si>
  <si>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</si>
  <si>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</si>
  <si>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</si>
  <si>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</si>
  <si>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</si>
  <si>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</si>
  <si>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</si>
  <si>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</si>
  <si>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</si>
  <si>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</si>
  <si>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</si>
  <si>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</si>
  <si>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</si>
  <si>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</si>
  <si>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</si>
  <si>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</si>
  <si>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</si>
  <si>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</si>
  <si>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</si>
  <si>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</si>
  <si>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</si>
  <si>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</si>
  <si>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</si>
  <si>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</si>
  <si>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</si>
  <si>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</si>
  <si>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</si>
  <si>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</si>
  <si>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</si>
  <si>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</si>
  <si>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</si>
  <si>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</si>
  <si>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</si>
  <si>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</si>
  <si>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</si>
  <si>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</si>
  <si>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</si>
  <si>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</si>
  <si>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</si>
  <si>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</si>
  <si>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</si>
  <si>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</si>
  <si>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</si>
  <si>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</si>
  <si>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</si>
  <si>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</si>
  <si>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</si>
  <si>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</si>
  <si>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</si>
  <si>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</si>
  <si>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</si>
  <si>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</si>
  <si>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</si>
  <si>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</si>
  <si>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</si>
  <si>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</si>
  <si>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</si>
  <si>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</si>
  <si>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</si>
  <si>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</si>
  <si>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</si>
  <si>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</si>
  <si>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</si>
  <si>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</si>
  <si>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</si>
  <si>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</si>
  <si>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</si>
  <si>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</si>
  <si>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</si>
  <si>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</si>
  <si>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</si>
  <si>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</si>
  <si>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</si>
  <si>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</si>
  <si>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</si>
  <si>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</si>
  <si>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</si>
  <si>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</si>
  <si>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</si>
  <si>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</si>
  <si>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</si>
  <si>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</si>
  <si>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</si>
  <si>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</si>
  <si>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</si>
  <si>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</si>
  <si>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</si>
  <si>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</si>
  <si>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</si>
  <si>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</si>
  <si>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</si>
  <si>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</si>
  <si>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</si>
  <si>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</si>
  <si>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</si>
  <si>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</si>
  <si>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</si>
  <si>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</si>
  <si>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</si>
  <si>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</si>
  <si>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</si>
  <si>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</si>
  <si>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</si>
  <si>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</si>
  <si>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</si>
  <si>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</si>
  <si>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</si>
  <si>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</si>
  <si>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</si>
  <si>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</si>
  <si>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</si>
  <si>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</si>
  <si>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</si>
  <si>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</si>
  <si>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</si>
  <si>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</si>
  <si>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</si>
  <si>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</si>
  <si>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</si>
  <si>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</si>
  <si>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</si>
  <si>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</si>
  <si>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</si>
  <si>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</si>
  <si>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</si>
  <si>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</si>
  <si>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</si>
  <si>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</si>
  <si>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</si>
  <si>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</si>
  <si>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</si>
  <si>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</si>
  <si>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</si>
  <si>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</si>
  <si>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</si>
  <si>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</si>
  <si>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</si>
  <si>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</si>
  <si>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</si>
  <si>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</si>
  <si>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</si>
  <si>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</si>
  <si>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</si>
  <si>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</si>
  <si>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</si>
  <si>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</si>
  <si>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</si>
  <si>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</si>
  <si>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</si>
  <si>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</si>
  <si>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</si>
  <si>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</si>
  <si>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</si>
  <si>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</si>
  <si>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</si>
  <si>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</si>
  <si>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</si>
  <si>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</si>
  <si>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</si>
  <si>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</si>
  <si>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</si>
  <si>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</si>
  <si>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</si>
  <si>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</si>
  <si>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</si>
  <si>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</si>
  <si>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</si>
  <si>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</si>
  <si>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</si>
  <si>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</si>
  <si>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</si>
  <si>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</si>
  <si>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</si>
  <si>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</si>
  <si>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</si>
  <si>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</si>
  <si>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</si>
  <si>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</si>
  <si>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</si>
  <si>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</si>
  <si>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</si>
  <si>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</si>
  <si>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</si>
  <si>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</si>
  <si>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</si>
  <si>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</si>
  <si>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</si>
  <si>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</si>
  <si>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</si>
  <si>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</si>
  <si>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</si>
  <si>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</si>
  <si>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</si>
  <si>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</si>
  <si>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</si>
  <si>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</si>
  <si>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</si>
  <si>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</si>
  <si>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</si>
  <si>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</si>
  <si>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</si>
  <si>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</si>
  <si>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</si>
  <si>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</si>
  <si>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</si>
  <si>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</si>
  <si>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</si>
  <si>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</si>
  <si>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</si>
  <si>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</si>
  <si>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</si>
  <si>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</si>
  <si>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</si>
  <si>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</si>
  <si>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</si>
  <si>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</si>
  <si>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</si>
  <si>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</si>
  <si>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</si>
  <si>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</si>
  <si>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</si>
  <si>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</si>
  <si>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</si>
  <si>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</si>
  <si>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</si>
  <si>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</si>
  <si>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</si>
  <si>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</si>
  <si>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</si>
  <si>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</si>
  <si>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</si>
  <si>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</si>
  <si>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</si>
  <si>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</si>
  <si>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</si>
  <si>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</si>
  <si>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</si>
  <si>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</si>
  <si>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</si>
  <si>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</si>
  <si>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</si>
  <si>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</si>
  <si>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</si>
  <si>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</si>
  <si>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</si>
  <si>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</si>
  <si>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</si>
  <si>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</si>
  <si>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</si>
  <si>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</si>
  <si>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</si>
  <si>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</si>
  <si>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</si>
  <si>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</si>
  <si>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</si>
  <si>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</si>
  <si>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</si>
  <si>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</si>
  <si>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</si>
  <si>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</si>
  <si>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</si>
  <si>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</si>
  <si>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</si>
  <si>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</si>
  <si>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</si>
  <si>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</si>
  <si>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</si>
  <si>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</si>
  <si>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</si>
  <si>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</si>
  <si>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</si>
  <si>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</si>
  <si>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</si>
  <si>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</si>
  <si>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</si>
  <si>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</si>
  <si>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</si>
  <si>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</si>
  <si>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</si>
  <si>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</si>
  <si>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</si>
  <si>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</si>
  <si>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</si>
  <si>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</si>
  <si>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</si>
  <si>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</si>
  <si>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</si>
  <si>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</si>
  <si>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</si>
  <si>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</si>
  <si>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</si>
  <si>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</si>
  <si>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</si>
  <si>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</si>
  <si>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</si>
  <si>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</si>
  <si>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</si>
  <si>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</si>
  <si>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</si>
  <si>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</si>
  <si>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</si>
  <si>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</si>
  <si>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</si>
  <si>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</si>
  <si>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</si>
  <si>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</si>
  <si>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</si>
  <si>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</si>
  <si>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</si>
  <si>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</si>
  <si>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</si>
  <si>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</si>
  <si>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</si>
  <si>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</si>
  <si>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</si>
  <si>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</si>
  <si>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</si>
  <si>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</si>
  <si>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</si>
  <si>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</si>
  <si>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</si>
  <si>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</si>
  <si>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</si>
  <si>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</si>
  <si>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</si>
  <si>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</si>
  <si>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</si>
  <si>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</si>
  <si>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</si>
  <si>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</si>
  <si>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</si>
  <si>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</si>
  <si>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</si>
  <si>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</si>
  <si>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</si>
  <si>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</si>
  <si>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</si>
  <si>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</si>
  <si>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</si>
  <si>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</si>
  <si>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</si>
  <si>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</si>
  <si>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</si>
  <si>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</si>
  <si>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</si>
  <si>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</si>
  <si>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</si>
  <si>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</si>
  <si>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</si>
  <si>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</si>
  <si>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</si>
  <si>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</si>
  <si>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</si>
  <si>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</si>
  <si>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</si>
  <si>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</si>
  <si>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</si>
  <si>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</si>
  <si>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</si>
  <si>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</si>
  <si>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</si>
  <si>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</si>
  <si>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</si>
  <si>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</si>
  <si>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</si>
  <si>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</si>
  <si>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</si>
  <si>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</si>
  <si>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</si>
  <si>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</si>
  <si>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</si>
  <si>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</si>
  <si>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</si>
  <si>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</si>
  <si>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</si>
  <si>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</si>
  <si>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</si>
  <si>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</si>
  <si>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</si>
  <si>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</si>
  <si>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</si>
  <si>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</si>
  <si>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</si>
  <si>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</si>
  <si>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</si>
  <si>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</si>
  <si>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</si>
  <si>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</si>
  <si>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</si>
  <si>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</si>
  <si>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</si>
  <si>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</si>
  <si>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</si>
  <si>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</si>
  <si>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</si>
  <si>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</si>
  <si>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</si>
  <si>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</si>
  <si>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</si>
  <si>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</si>
  <si>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</si>
  <si>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</si>
  <si>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</si>
  <si>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</si>
  <si>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</si>
  <si>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</si>
  <si>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</si>
  <si>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</si>
  <si>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</si>
  <si>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</si>
  <si>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</si>
  <si>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</si>
  <si>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</si>
  <si>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</si>
  <si>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</si>
  <si>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</si>
  <si>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</si>
  <si>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</si>
  <si>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</si>
  <si>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</si>
  <si>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</si>
  <si>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</si>
  <si>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</si>
  <si>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</si>
  <si>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</si>
  <si>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</si>
  <si>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</si>
  <si>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</si>
  <si>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</si>
  <si>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</si>
  <si>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</si>
  <si>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</si>
  <si>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</si>
  <si>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</si>
  <si>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</si>
  <si>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</si>
  <si>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</si>
  <si>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</si>
  <si>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</si>
  <si>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</si>
  <si>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</si>
  <si>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</si>
  <si>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</si>
  <si>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</si>
  <si>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</si>
  <si>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</si>
  <si>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</si>
  <si>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</si>
  <si>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</si>
  <si>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</si>
  <si>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</si>
  <si>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</si>
  <si>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</si>
  <si>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</si>
  <si>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</si>
  <si>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</si>
  <si>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</si>
  <si>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</si>
  <si>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</si>
  <si>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</si>
  <si>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</si>
  <si>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</si>
  <si>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</si>
  <si>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</si>
  <si>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</si>
  <si>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</si>
  <si>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</si>
  <si>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</si>
  <si>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</si>
  <si>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</si>
  <si>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</si>
  <si>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</si>
  <si>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</si>
  <si>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</si>
  <si>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</si>
  <si>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</si>
  <si>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</si>
  <si>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</si>
  <si>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</si>
  <si>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</si>
  <si>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</si>
  <si>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</si>
  <si>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</si>
  <si>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</si>
  <si>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</si>
  <si>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</si>
  <si>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</si>
  <si>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</si>
  <si>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</si>
  <si>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</si>
  <si>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</si>
  <si>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</si>
  <si>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</si>
  <si>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</si>
  <si>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</si>
  <si>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</si>
  <si>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</si>
  <si>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</si>
  <si>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</si>
  <si>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</si>
  <si>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</si>
  <si>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</si>
  <si>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</si>
  <si>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</si>
  <si>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</si>
  <si>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</si>
  <si>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</si>
  <si>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</si>
  <si>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</si>
  <si>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</si>
  <si>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</si>
  <si>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</si>
  <si>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</si>
  <si>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</si>
  <si>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</si>
  <si>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</si>
  <si>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</si>
  <si>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</si>
  <si>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</si>
  <si>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</si>
  <si>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</si>
  <si>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</si>
  <si>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</si>
  <si>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</si>
  <si>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</si>
  <si>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</si>
  <si>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</si>
  <si>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</si>
  <si>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</si>
  <si>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</si>
  <si>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</si>
  <si>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</si>
  <si>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</si>
  <si>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</si>
  <si>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</si>
  <si>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</si>
  <si>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</si>
  <si>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</si>
  <si>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</si>
  <si>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</si>
  <si>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</si>
  <si>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</si>
  <si>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</si>
  <si>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</si>
  <si>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</si>
  <si>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</si>
  <si>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</si>
  <si>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</si>
  <si>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</si>
  <si>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</si>
  <si>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</si>
  <si>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</si>
  <si>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</si>
  <si>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</si>
  <si>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</si>
  <si>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</si>
  <si>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</si>
  <si>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</si>
  <si>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</si>
  <si>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</si>
  <si>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</si>
  <si>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</si>
  <si>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</si>
  <si>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</si>
  <si>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</si>
  <si>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</si>
  <si>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</si>
  <si>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</si>
  <si>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</si>
  <si>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</si>
  <si>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</si>
  <si>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</si>
  <si>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</si>
  <si>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</si>
  <si>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</si>
  <si>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</si>
  <si>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</si>
  <si>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</si>
  <si>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</si>
  <si>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</si>
  <si>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</si>
  <si>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</si>
  <si>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</si>
  <si>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</si>
  <si>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</si>
  <si>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</si>
  <si>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</si>
  <si>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</si>
  <si>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</si>
  <si>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</si>
  <si>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</si>
  <si>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</si>
  <si>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</si>
  <si>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</si>
  <si>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</si>
  <si>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</si>
  <si>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</si>
  <si>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</si>
  <si>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</si>
  <si>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</si>
  <si>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</si>
  <si>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</si>
  <si>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</si>
  <si>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</si>
  <si>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</si>
  <si>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</si>
  <si>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</si>
  <si>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</si>
  <si>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</si>
  <si>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</si>
  <si>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</si>
  <si>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</si>
  <si>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</si>
  <si>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</si>
  <si>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</si>
  <si>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</si>
  <si>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</si>
  <si>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</si>
  <si>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</si>
  <si>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</si>
  <si>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</si>
  <si>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</si>
  <si>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</si>
  <si>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</si>
  <si>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</si>
  <si>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</si>
  <si>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</si>
  <si>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</si>
  <si>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</si>
  <si>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</si>
  <si>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</si>
  <si>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</si>
  <si>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</si>
  <si>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</si>
  <si>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</si>
  <si>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</si>
  <si>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</si>
  <si>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</si>
  <si>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</si>
  <si>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</si>
  <si>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</si>
  <si>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</si>
  <si>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</si>
  <si>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</si>
  <si>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</si>
  <si>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</si>
  <si>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</si>
  <si>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</si>
  <si>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</si>
  <si>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</si>
  <si>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</si>
  <si>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</si>
  <si>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</si>
  <si>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</si>
  <si>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</si>
  <si>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</si>
  <si>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</si>
  <si>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</si>
  <si>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</si>
  <si>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</si>
  <si>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</si>
  <si>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</si>
  <si>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</si>
  <si>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</si>
  <si>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</si>
  <si>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</si>
  <si>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</si>
  <si>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</si>
  <si>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</si>
  <si>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</si>
  <si>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</si>
  <si>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</si>
  <si>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</si>
  <si>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</si>
  <si>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</si>
  <si>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</si>
  <si>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</si>
  <si>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</si>
  <si>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</si>
  <si>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</si>
  <si>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</si>
  <si>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</si>
  <si>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</si>
  <si>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</si>
  <si>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</si>
  <si>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</si>
  <si>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</si>
  <si>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</si>
  <si>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</si>
  <si>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</si>
  <si>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</si>
  <si>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</si>
  <si>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</si>
  <si>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</si>
  <si>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</si>
  <si>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</si>
  <si>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</si>
  <si>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</si>
  <si>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</si>
  <si>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</si>
  <si>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</si>
  <si>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</si>
  <si>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</si>
  <si>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</si>
  <si>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</si>
  <si>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</si>
  <si>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</si>
  <si>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</si>
  <si>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</si>
  <si>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</si>
  <si>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</si>
  <si>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</si>
  <si>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</si>
  <si>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</si>
  <si>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</si>
  <si>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</si>
  <si>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</si>
  <si>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</si>
  <si>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</si>
  <si>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</si>
  <si>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</si>
  <si>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</si>
  <si>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</si>
  <si>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</si>
  <si>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</si>
  <si>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</si>
  <si>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</si>
  <si>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</si>
  <si>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</si>
  <si>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</si>
  <si>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</si>
  <si>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</si>
  <si>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</si>
  <si>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</si>
  <si>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</si>
  <si>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</si>
  <si>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</si>
  <si>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</si>
  <si>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</si>
  <si>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</si>
  <si>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</si>
  <si>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</si>
  <si>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</si>
  <si>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</si>
  <si>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</si>
  <si>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</si>
  <si>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</si>
  <si>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</si>
  <si>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</si>
  <si>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</si>
  <si>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</si>
  <si>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</si>
  <si>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</si>
  <si>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</si>
  <si>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</si>
  <si>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</si>
  <si>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</si>
  <si>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</si>
  <si>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</si>
  <si>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</si>
  <si>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</si>
  <si>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</si>
  <si>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</si>
  <si>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</si>
  <si>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</si>
  <si>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</si>
  <si>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</si>
  <si>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</si>
  <si>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</si>
  <si>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</si>
  <si>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</si>
  <si>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</si>
  <si>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</si>
  <si>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</si>
  <si>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</si>
  <si>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</si>
  <si>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</si>
  <si>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</si>
  <si>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</si>
  <si>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</si>
  <si>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</si>
  <si>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</si>
  <si>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</si>
  <si>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</si>
  <si>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</si>
  <si>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</si>
  <si>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</si>
  <si>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</si>
  <si>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</si>
  <si>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</si>
  <si>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</si>
  <si>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</si>
  <si>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</si>
  <si>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</si>
  <si>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</si>
  <si>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</si>
  <si>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</si>
  <si>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</si>
  <si>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</si>
  <si>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</si>
  <si>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</si>
  <si>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</si>
  <si>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</si>
  <si>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</si>
  <si>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</si>
  <si>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</si>
  <si>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</si>
  <si>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</si>
  <si>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</si>
  <si>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</si>
  <si>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</si>
  <si>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</si>
  <si>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</si>
  <si>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</si>
  <si>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</si>
  <si>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</si>
  <si>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</si>
  <si>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</si>
  <si>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</si>
  <si>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</si>
  <si>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</si>
  <si>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</si>
  <si>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</si>
  <si>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</si>
  <si>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</si>
  <si>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</si>
  <si>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</si>
  <si>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</si>
  <si>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</si>
  <si>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</si>
  <si>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</si>
  <si>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</si>
  <si>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</si>
  <si>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</si>
  <si>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</si>
  <si>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</si>
  <si>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</si>
  <si>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</si>
  <si>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</si>
  <si>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</si>
  <si>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</si>
  <si>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</si>
  <si>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</si>
  <si>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</si>
  <si>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</si>
  <si>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</si>
  <si>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</si>
  <si>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</si>
  <si>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</si>
  <si>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</si>
  <si>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</si>
  <si>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</si>
  <si>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</si>
  <si>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</si>
  <si>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</si>
  <si>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</si>
  <si>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</si>
  <si>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</si>
  <si>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</si>
  <si>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</si>
  <si>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</si>
  <si>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</si>
  <si>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</si>
  <si>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</si>
  <si>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</si>
  <si>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</si>
  <si>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</si>
  <si>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</si>
  <si>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</si>
  <si>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</si>
  <si>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</si>
  <si>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</si>
  <si>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</si>
  <si>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</si>
  <si>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</si>
  <si>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</si>
  <si>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</si>
  <si>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</si>
  <si>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</si>
  <si>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</si>
  <si>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</si>
  <si>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</si>
  <si>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</si>
  <si>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</si>
  <si>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</si>
  <si>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</si>
  <si>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</si>
  <si>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</si>
  <si>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</si>
  <si>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</si>
  <si>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</si>
  <si>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</si>
  <si>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</si>
  <si>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</si>
  <si>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</si>
  <si>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</si>
  <si>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</si>
  <si>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</si>
  <si>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</si>
  <si>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</si>
  <si>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</si>
  <si>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</si>
  <si>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</si>
  <si>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</si>
  <si>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</si>
  <si>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</si>
  <si>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</si>
  <si>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</si>
  <si>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</si>
  <si>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</si>
  <si>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</si>
  <si>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</si>
  <si>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</si>
  <si>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</si>
  <si>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</si>
  <si>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</si>
  <si>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</si>
  <si>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</si>
  <si>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</si>
  <si>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</si>
  <si>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</si>
  <si>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</si>
  <si>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</si>
  <si>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</si>
  <si>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</si>
  <si>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</si>
  <si>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</si>
  <si>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</si>
  <si>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</si>
  <si>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</si>
  <si>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</si>
  <si>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</si>
  <si>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</si>
  <si>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</si>
  <si>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</si>
  <si>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</si>
  <si>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</si>
  <si>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</si>
  <si>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</si>
  <si>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</si>
  <si>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</si>
  <si>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</si>
  <si>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</si>
  <si>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</si>
  <si>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</si>
  <si>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</si>
  <si>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</si>
  <si>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</si>
  <si>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</si>
  <si>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</si>
  <si>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</si>
  <si>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</si>
  <si>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</si>
  <si>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</si>
  <si>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</si>
  <si>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</si>
  <si>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</si>
  <si>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</si>
  <si>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</si>
  <si>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</si>
  <si>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</si>
  <si>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</si>
  <si>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</si>
  <si>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</si>
  <si>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</si>
  <si>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</si>
  <si>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</si>
  <si>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</si>
  <si>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</si>
  <si>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</si>
  <si>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</si>
  <si>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</si>
  <si>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</si>
  <si>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</si>
  <si>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</si>
  <si>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</si>
  <si>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</si>
  <si>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</si>
  <si>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</si>
  <si>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</si>
  <si>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</si>
  <si>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</si>
  <si>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</si>
  <si>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</si>
  <si>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</si>
  <si>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</si>
  <si>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</si>
  <si>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</si>
  <si>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</si>
  <si>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</si>
  <si>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</si>
  <si>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</si>
  <si>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</si>
  <si>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</si>
  <si>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</si>
  <si>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</si>
  <si>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</si>
  <si>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</si>
  <si>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</si>
  <si>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</si>
  <si>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</si>
  <si>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</si>
  <si>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</si>
  <si>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</si>
  <si>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</si>
  <si>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</si>
  <si>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</si>
  <si>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</si>
  <si>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</si>
  <si>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</si>
  <si>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</si>
  <si>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</si>
  <si>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</si>
  <si>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</si>
  <si>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</si>
  <si>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</si>
  <si>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</si>
  <si>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</si>
  <si>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</si>
  <si>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</si>
  <si>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</si>
  <si>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</si>
  <si>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</si>
  <si>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</si>
  <si>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</si>
  <si>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</si>
  <si>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</si>
  <si>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</si>
  <si>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</si>
  <si>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</si>
  <si>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</si>
  <si>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</si>
  <si>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</si>
  <si>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</si>
  <si>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</si>
  <si>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</si>
  <si>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</si>
  <si>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</si>
  <si>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</si>
  <si>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</si>
  <si>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</si>
  <si>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</si>
  <si>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</si>
  <si>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</si>
  <si>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</si>
  <si>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</si>
  <si>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</si>
  <si>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</si>
  <si>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</si>
  <si>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</si>
  <si>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</si>
  <si>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</si>
  <si>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</si>
  <si>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</si>
  <si>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</si>
  <si>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</si>
  <si>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</si>
  <si>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</si>
  <si>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</si>
  <si>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</si>
  <si>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</si>
  <si>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</si>
  <si>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</si>
  <si>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</si>
  <si>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</si>
  <si>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</si>
  <si>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</si>
  <si>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</si>
  <si>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</si>
  <si>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</si>
  <si>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</si>
  <si>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</si>
  <si>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</si>
  <si>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</si>
  <si>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</si>
  <si>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</si>
  <si>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</si>
  <si>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</si>
  <si>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</si>
  <si>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</si>
  <si>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</si>
  <si>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</si>
  <si>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</si>
  <si>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</si>
  <si>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</si>
  <si>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</si>
  <si>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</si>
  <si>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</si>
  <si>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</si>
  <si>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</si>
  <si>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</si>
  <si>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</si>
  <si>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</si>
  <si>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</si>
  <si>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</si>
  <si>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</si>
  <si>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</si>
  <si>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</si>
  <si>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</si>
  <si>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</si>
  <si>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</si>
  <si>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</si>
  <si>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</si>
  <si>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</si>
  <si>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</si>
  <si>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</si>
  <si>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</si>
  <si>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</si>
  <si>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</si>
  <si>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</si>
  <si>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</si>
  <si>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</si>
  <si>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</si>
  <si>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</si>
  <si>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</si>
  <si>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</si>
  <si>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</si>
  <si>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</si>
  <si>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</si>
  <si>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</si>
  <si>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</si>
  <si>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</si>
  <si>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</si>
  <si>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</si>
  <si>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</si>
  <si>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</si>
  <si>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</si>
  <si>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</si>
  <si>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</si>
  <si>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</si>
  <si>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</si>
  <si>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</si>
  <si>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</si>
  <si>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</si>
  <si>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</si>
  <si>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</si>
  <si>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</si>
  <si>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</si>
  <si>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</si>
  <si>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</si>
  <si>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</si>
  <si>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</si>
  <si>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</si>
  <si>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</si>
  <si>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</si>
  <si>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</si>
  <si>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</si>
  <si>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</si>
  <si>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</si>
  <si>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</si>
  <si>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</si>
  <si>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</si>
  <si>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</si>
  <si>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</si>
  <si>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</si>
  <si>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</si>
  <si>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</si>
  <si>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</si>
  <si>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</si>
  <si>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</si>
  <si>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</si>
  <si>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</si>
  <si>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</si>
  <si>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</si>
  <si>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</si>
  <si>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</si>
  <si>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</si>
  <si>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</si>
  <si>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</si>
  <si>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</si>
  <si>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</si>
  <si>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</si>
  <si>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</si>
  <si>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</si>
  <si>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</si>
  <si>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</si>
  <si>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</si>
  <si>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</si>
  <si>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</si>
  <si>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</si>
  <si>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</si>
  <si>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</si>
  <si>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</si>
  <si>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</si>
  <si>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</si>
  <si>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</si>
  <si>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</si>
  <si>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</si>
  <si>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</si>
  <si>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</si>
  <si>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</si>
  <si>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</si>
  <si>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</si>
  <si>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</si>
  <si>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</si>
  <si>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</si>
  <si>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</si>
  <si>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</si>
  <si>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</si>
  <si>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</si>
  <si>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</si>
  <si>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</si>
  <si>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</si>
  <si>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</si>
  <si>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</si>
  <si>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</si>
  <si>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</si>
  <si>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</si>
  <si>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</si>
  <si>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</si>
  <si>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</si>
  <si>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</si>
  <si>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</si>
  <si>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</si>
  <si>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</si>
  <si>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</si>
  <si>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</si>
  <si>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</si>
  <si>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</si>
  <si>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</si>
  <si>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</si>
  <si>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</si>
  <si>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</si>
  <si>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</si>
  <si>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</si>
  <si>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</si>
  <si>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</si>
  <si>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</si>
  <si>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</si>
  <si>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</si>
  <si>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</si>
  <si>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</si>
  <si>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</si>
  <si>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</si>
  <si>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</si>
  <si>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</si>
  <si>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</si>
  <si>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</si>
  <si>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</si>
  <si>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</si>
  <si>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</si>
  <si>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</si>
  <si>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</si>
  <si>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</si>
  <si>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</si>
  <si>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</si>
  <si>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</si>
  <si>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</si>
  <si>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</si>
  <si>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</si>
  <si>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</si>
  <si>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</si>
  <si>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</si>
  <si>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</si>
  <si>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</si>
  <si>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</si>
  <si>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</si>
  <si>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</si>
  <si>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</si>
  <si>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</si>
  <si>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</si>
  <si>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</si>
  <si>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</si>
  <si>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</si>
  <si>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</si>
  <si>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</si>
  <si>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</si>
  <si>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</si>
  <si>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</si>
  <si>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</si>
  <si>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</si>
  <si>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</si>
  <si>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</si>
  <si>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</si>
  <si>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</si>
  <si>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</si>
  <si>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</si>
  <si>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</si>
  <si>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</si>
  <si>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</si>
  <si>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</si>
  <si>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</si>
  <si>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</si>
  <si>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</si>
  <si>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</si>
  <si>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</si>
  <si>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</si>
  <si>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</si>
  <si>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</si>
  <si>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</si>
  <si>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</si>
  <si>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</si>
  <si>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</si>
  <si>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</si>
  <si>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</si>
  <si>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</si>
  <si>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</si>
  <si>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</si>
  <si>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</si>
  <si>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</si>
  <si>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</si>
  <si>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</si>
  <si>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</si>
  <si>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</si>
  <si>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</si>
  <si>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</si>
  <si>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</si>
  <si>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</si>
  <si>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</si>
  <si>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</si>
  <si>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</si>
  <si>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</si>
  <si>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</si>
  <si>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</si>
  <si>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</si>
  <si>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</si>
  <si>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</si>
  <si>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</si>
  <si>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</si>
  <si>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</si>
  <si>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</si>
  <si>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</si>
  <si>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</si>
  <si>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</si>
  <si>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</si>
  <si>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</si>
  <si>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</si>
  <si>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</si>
  <si>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</si>
  <si>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</si>
  <si>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</si>
  <si>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</si>
  <si>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</si>
  <si>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</si>
  <si>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</si>
  <si>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</si>
  <si>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</si>
  <si>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</si>
  <si>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</si>
  <si>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</si>
  <si>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</si>
  <si>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</si>
  <si>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</si>
  <si>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</si>
  <si>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</si>
  <si>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</si>
  <si>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</si>
  <si>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</si>
  <si>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</si>
  <si>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</si>
  <si>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</si>
  <si>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</si>
  <si>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</si>
  <si>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</si>
  <si>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</si>
  <si>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</si>
  <si>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</si>
  <si>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</si>
  <si>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</si>
  <si>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</si>
  <si>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</si>
  <si>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</si>
  <si>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</si>
  <si>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</si>
  <si>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</si>
  <si>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</si>
  <si>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</si>
  <si>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</si>
  <si>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</si>
  <si>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</si>
  <si>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</si>
  <si>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</si>
  <si>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</si>
  <si>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</si>
  <si>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</si>
  <si>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</si>
  <si>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</si>
  <si>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</si>
  <si>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</si>
  <si>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</si>
  <si>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</si>
  <si>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</si>
  <si>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</si>
  <si>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</si>
  <si>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</si>
  <si>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</si>
  <si>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</si>
  <si>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</si>
  <si>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</si>
  <si>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</si>
  <si>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</si>
  <si>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</si>
  <si>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</si>
  <si>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</si>
  <si>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</si>
  <si>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</si>
  <si>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</si>
  <si>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</si>
  <si>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</si>
  <si>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</si>
  <si>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</si>
  <si>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</si>
  <si>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</si>
  <si>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</si>
  <si>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</si>
  <si>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</si>
  <si>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</si>
  <si>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</si>
  <si>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</si>
  <si>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</si>
  <si>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</si>
  <si>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</si>
  <si>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</si>
  <si>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</si>
  <si>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</si>
  <si>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</si>
  <si>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</si>
  <si>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</si>
  <si>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</si>
  <si>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</si>
  <si>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</si>
  <si>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</si>
  <si>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</si>
  <si>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</si>
  <si>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</si>
  <si>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</si>
  <si>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</si>
  <si>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</si>
  <si>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</si>
  <si>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</si>
  <si>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</si>
  <si>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</si>
  <si>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</si>
  <si>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</si>
  <si>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</si>
  <si>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</si>
  <si>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</si>
  <si>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</si>
  <si>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</si>
  <si>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</si>
  <si>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</si>
  <si>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</si>
  <si>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</si>
  <si>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</si>
  <si>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</si>
  <si>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</si>
  <si>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</si>
  <si>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</si>
  <si>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</si>
  <si>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</si>
  <si>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</si>
  <si>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</si>
  <si>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</si>
  <si>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</si>
  <si>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</si>
  <si>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</si>
  <si>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</si>
  <si>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</si>
  <si>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</si>
  <si>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</si>
  <si>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</si>
  <si>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</si>
  <si>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</si>
  <si>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</si>
  <si>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</si>
  <si>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</si>
  <si>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</si>
  <si>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</si>
  <si>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</si>
  <si>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</si>
  <si>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</si>
  <si>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</si>
  <si>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</si>
  <si>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</si>
  <si>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</si>
  <si>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</si>
  <si>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</si>
  <si>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</si>
  <si>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</si>
  <si>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</si>
  <si>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</si>
  <si>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</si>
  <si>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</si>
  <si>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</si>
  <si>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</si>
  <si>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</si>
  <si>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</si>
  <si>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</si>
  <si>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</si>
  <si>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</si>
  <si>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</si>
  <si>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</si>
  <si>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</si>
  <si>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</si>
  <si>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</si>
  <si>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</si>
  <si>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</si>
  <si>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</si>
  <si>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</si>
  <si>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</si>
  <si>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</si>
  <si>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</si>
  <si>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</si>
  <si>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</si>
  <si>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</si>
  <si>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</si>
  <si>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</si>
  <si>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</si>
  <si>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</si>
  <si>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</si>
  <si>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</si>
  <si>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</si>
  <si>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</si>
  <si>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</si>
  <si>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</si>
  <si>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</si>
  <si>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</si>
  <si>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</si>
  <si>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</si>
  <si>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</si>
  <si>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</si>
  <si>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</si>
  <si>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</si>
  <si>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</si>
  <si>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</si>
  <si>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</si>
  <si>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</si>
  <si>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</si>
  <si>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</si>
  <si>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</si>
  <si>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</si>
  <si>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</si>
  <si>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</si>
  <si>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</si>
  <si>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</si>
  <si>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</si>
  <si>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</si>
  <si>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</si>
  <si>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</si>
  <si>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</si>
  <si>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</si>
  <si>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</si>
  <si>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</si>
  <si>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</si>
  <si>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</si>
  <si>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</si>
  <si>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</si>
  <si>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</si>
  <si>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</si>
  <si>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</si>
  <si>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</si>
  <si>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</si>
  <si>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</si>
  <si>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</si>
  <si>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</si>
  <si>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</si>
  <si>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</si>
  <si>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</si>
  <si>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</si>
  <si>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</si>
  <si>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</si>
  <si>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</si>
  <si>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</si>
  <si>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</si>
  <si>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</si>
  <si>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</si>
  <si>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</si>
  <si>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</si>
  <si>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</si>
  <si>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</si>
  <si>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</si>
  <si>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</si>
  <si>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</si>
  <si>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</si>
  <si>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</si>
  <si>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</si>
  <si>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</si>
  <si>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</si>
  <si>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</si>
  <si>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</si>
  <si>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</si>
  <si>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</si>
  <si>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</si>
  <si>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</si>
  <si>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</si>
  <si>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</si>
  <si>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</si>
  <si>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</si>
  <si>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</si>
  <si>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</si>
  <si>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</si>
  <si>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</si>
  <si>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</si>
  <si>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</si>
  <si>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</si>
  <si>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</si>
  <si>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</si>
  <si>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</si>
  <si>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</si>
  <si>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</si>
  <si>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</si>
  <si>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</si>
  <si>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</si>
  <si>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</si>
  <si>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</si>
  <si>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</si>
  <si>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</si>
  <si>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</si>
  <si>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</si>
  <si>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</si>
  <si>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</si>
  <si>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</si>
  <si>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</si>
  <si>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</si>
  <si>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</si>
  <si>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</si>
  <si>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</si>
  <si>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</si>
  <si>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</si>
  <si>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</si>
  <si>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</si>
  <si>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</si>
  <si>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</si>
  <si>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</si>
  <si>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</si>
  <si>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</si>
  <si>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</si>
  <si>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</si>
  <si>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</si>
  <si>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</si>
  <si>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</si>
  <si>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</si>
  <si>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</si>
  <si>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</si>
  <si>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</si>
  <si>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</si>
  <si>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</si>
  <si>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</si>
  <si>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</si>
  <si>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</si>
  <si>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</si>
  <si>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</si>
  <si>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</si>
  <si>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</si>
  <si>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</si>
  <si>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</si>
  <si>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</si>
  <si>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</si>
  <si>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</si>
  <si>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</si>
  <si>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</si>
  <si>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</si>
  <si>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</si>
  <si>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</si>
  <si>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</si>
  <si>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</si>
  <si>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</si>
  <si>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</si>
  <si>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</si>
  <si>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</si>
  <si>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</si>
  <si>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</si>
  <si>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</si>
  <si>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</si>
  <si>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</si>
  <si>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</si>
  <si>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</si>
  <si>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</si>
  <si>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</si>
  <si>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</si>
  <si>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</si>
  <si>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</si>
  <si>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</si>
  <si>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</si>
  <si>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</si>
  <si>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</si>
  <si>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</si>
  <si>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</si>
  <si>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</si>
  <si>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</si>
  <si>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</si>
  <si>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</si>
  <si>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</si>
  <si>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</si>
  <si>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</si>
  <si>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</si>
  <si>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</si>
  <si>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</si>
  <si>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</si>
  <si>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</si>
  <si>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</si>
  <si>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</si>
  <si>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</si>
  <si>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</si>
  <si>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</si>
  <si>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</si>
  <si>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</si>
  <si>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</si>
  <si>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</si>
  <si>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</si>
  <si>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</si>
  <si>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</si>
  <si>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</si>
  <si>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</si>
  <si>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</si>
  <si>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</si>
  <si>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</si>
  <si>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</si>
  <si>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</si>
  <si>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</si>
  <si>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</si>
  <si>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</si>
  <si>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</si>
  <si>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</si>
  <si>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</si>
  <si>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</si>
  <si>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</si>
  <si>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</si>
  <si>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</si>
  <si>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</si>
  <si>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</si>
  <si>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</si>
  <si>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</si>
  <si>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</si>
  <si>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</si>
  <si>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</si>
  <si>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</si>
  <si>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</si>
  <si>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</si>
  <si>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</si>
  <si>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</si>
  <si>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</si>
  <si>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</si>
  <si>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</si>
  <si>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</si>
  <si>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</si>
  <si>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</si>
  <si>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</si>
  <si>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</si>
  <si>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</si>
  <si>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</si>
  <si>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</si>
  <si>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</si>
  <si>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</si>
  <si>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</si>
  <si>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</si>
  <si>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</si>
  <si>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</si>
  <si>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</si>
  <si>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</si>
  <si>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</si>
  <si>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</si>
  <si>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</si>
  <si>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</si>
  <si>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</si>
  <si>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</si>
  <si>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</si>
  <si>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</si>
  <si>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</si>
  <si>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</si>
  <si>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</si>
  <si>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</si>
  <si>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</si>
  <si>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</si>
  <si>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</si>
  <si>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</si>
  <si>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</si>
  <si>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</si>
  <si>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</si>
  <si>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</si>
  <si>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</si>
  <si>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</si>
  <si>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</si>
  <si>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</si>
  <si>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</si>
  <si>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</si>
  <si>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</si>
  <si>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</si>
  <si>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</si>
  <si>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</si>
  <si>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</si>
  <si>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</si>
  <si>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</si>
  <si>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</si>
  <si>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</si>
  <si>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</si>
  <si>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</si>
  <si>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</si>
  <si>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</si>
  <si>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</si>
  <si>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</si>
  <si>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</si>
  <si>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</si>
  <si>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</si>
  <si>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</si>
  <si>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</si>
  <si>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</si>
  <si>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</si>
  <si>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</si>
  <si>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</si>
  <si>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</si>
  <si>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</si>
  <si>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</si>
  <si>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</si>
  <si>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</si>
  <si>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</si>
  <si>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</si>
  <si>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</si>
  <si>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</si>
  <si>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</si>
  <si>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</si>
  <si>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</si>
  <si>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</si>
  <si>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</si>
  <si>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</si>
  <si>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</si>
  <si>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</si>
  <si>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</si>
  <si>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</si>
  <si>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</si>
  <si>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</si>
  <si>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</si>
  <si>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</si>
  <si>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</si>
  <si>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</si>
  <si>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</si>
  <si>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</si>
  <si>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</si>
  <si>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</si>
  <si>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</si>
  <si>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</si>
  <si>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</si>
  <si>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</si>
  <si>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</si>
  <si>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</si>
  <si>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</si>
  <si>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</si>
  <si>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</si>
  <si>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</si>
  <si>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</si>
  <si>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</si>
  <si>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</si>
  <si>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</si>
  <si>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</si>
  <si>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</si>
  <si>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</si>
  <si>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</si>
  <si>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</si>
  <si>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</si>
  <si>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</si>
  <si>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</si>
  <si>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</si>
  <si>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</si>
  <si>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</si>
  <si>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</si>
  <si>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</si>
  <si>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</si>
  <si>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</si>
  <si>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</si>
  <si>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</si>
  <si>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</si>
  <si>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</si>
  <si>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</si>
  <si>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</si>
  <si>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</si>
  <si>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</si>
  <si>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</si>
  <si>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</si>
  <si>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</si>
  <si>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</si>
  <si>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</si>
  <si>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</si>
  <si>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</si>
  <si>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</si>
  <si>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</si>
  <si>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</si>
  <si>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</si>
  <si>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</si>
  <si>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</si>
  <si>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</si>
  <si>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</si>
  <si>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</si>
  <si>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</si>
  <si>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</si>
  <si>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</si>
  <si>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</si>
  <si>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</si>
  <si>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</si>
  <si>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</si>
  <si>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</si>
  <si>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</si>
  <si>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</si>
  <si>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</si>
  <si>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</si>
  <si>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</si>
  <si>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</si>
  <si>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</si>
  <si>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</si>
  <si>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</si>
  <si>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</si>
  <si>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</si>
  <si>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</si>
  <si>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</si>
  <si>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</si>
  <si>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</si>
  <si>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</si>
  <si>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</si>
  <si>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</si>
  <si>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</si>
  <si>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</si>
  <si>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</si>
  <si>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</si>
  <si>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</si>
  <si>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</si>
  <si>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</si>
  <si>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</si>
  <si>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</si>
  <si>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</si>
  <si>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</si>
  <si>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</si>
  <si>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</si>
  <si>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</si>
  <si>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</si>
  <si>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</si>
  <si>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</si>
  <si>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</si>
  <si>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</si>
  <si>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</si>
  <si>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</si>
  <si>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</si>
  <si>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</si>
  <si>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</si>
  <si>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</si>
  <si>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</si>
  <si>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</si>
  <si>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</si>
  <si>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</si>
  <si>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</si>
  <si>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</si>
  <si>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</si>
  <si>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</si>
  <si>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</si>
  <si>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</si>
  <si>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</si>
  <si>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</si>
  <si>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</si>
  <si>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</si>
  <si>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</si>
  <si>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</si>
  <si>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</si>
  <si>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</si>
  <si>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</si>
  <si>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</si>
  <si>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</si>
  <si>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</si>
  <si>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</si>
  <si>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</si>
  <si>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</si>
  <si>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</si>
  <si>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</si>
  <si>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</si>
  <si>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</si>
  <si>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</si>
  <si>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</si>
  <si>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</si>
  <si>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</si>
  <si>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</si>
  <si>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</si>
  <si>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</si>
  <si>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</si>
  <si>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</si>
  <si>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</si>
  <si>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</si>
  <si>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</si>
  <si>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</si>
  <si>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</si>
  <si>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</si>
  <si>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</si>
  <si>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</si>
  <si>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</si>
  <si>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</si>
  <si>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</si>
  <si>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</si>
  <si>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</si>
  <si>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</si>
  <si>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</si>
  <si>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</si>
  <si>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</si>
  <si>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</si>
  <si>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</si>
  <si>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</si>
  <si>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</si>
  <si>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</si>
  <si>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</si>
  <si>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</si>
  <si>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</si>
  <si>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</si>
  <si>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</si>
  <si>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</si>
  <si>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</si>
  <si>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</si>
  <si>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</si>
  <si>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</si>
  <si>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</si>
  <si>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</si>
  <si>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</si>
  <si>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</si>
  <si>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</si>
  <si>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</si>
  <si>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</si>
  <si>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</si>
  <si>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</si>
  <si>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</si>
  <si>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</si>
  <si>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</si>
  <si>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</si>
  <si>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</si>
  <si>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</si>
  <si>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</si>
  <si>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</si>
  <si>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</si>
  <si>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</si>
  <si>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</si>
  <si>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</si>
  <si>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</si>
  <si>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</si>
  <si>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</si>
  <si>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</si>
  <si>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</si>
  <si>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</si>
  <si>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</si>
  <si>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</si>
  <si>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</si>
  <si>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</si>
  <si>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</si>
  <si>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</si>
  <si>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</si>
  <si>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</si>
  <si>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</si>
  <si>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</si>
  <si>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</si>
  <si>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</si>
  <si>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</si>
  <si>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</si>
  <si>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</si>
  <si>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</si>
  <si>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</si>
  <si>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</si>
  <si>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</si>
  <si>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</si>
  <si>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</si>
  <si>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</si>
  <si>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</si>
  <si>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</si>
  <si>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</si>
  <si>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</si>
  <si>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</si>
  <si>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</si>
  <si>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</si>
  <si>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</si>
  <si>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</si>
  <si>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</si>
  <si>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</si>
  <si>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</si>
  <si>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</si>
  <si>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</si>
  <si>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</si>
  <si>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</si>
  <si>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</si>
  <si>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</si>
  <si>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</si>
  <si>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</si>
  <si>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</si>
  <si>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</si>
  <si>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</si>
  <si>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</si>
  <si>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</si>
  <si>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</si>
  <si>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</si>
  <si>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</si>
  <si>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</si>
  <si>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</si>
  <si>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</si>
  <si>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</si>
  <si>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</si>
  <si>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</si>
  <si>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</si>
  <si>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</si>
  <si>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</si>
  <si>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</si>
  <si>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</si>
  <si>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</si>
  <si>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</si>
  <si>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</si>
  <si>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</si>
  <si>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</si>
  <si>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</si>
  <si>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</si>
  <si>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</si>
  <si>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</si>
  <si>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</si>
  <si>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</si>
  <si>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</si>
  <si>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</si>
  <si>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</si>
  <si>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</si>
  <si>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</si>
  <si>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</si>
  <si>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</si>
  <si>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</si>
  <si>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</si>
  <si>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</si>
  <si>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</si>
  <si>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</si>
  <si>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</si>
  <si>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</si>
  <si>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</si>
  <si>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</si>
  <si>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</si>
  <si>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</si>
  <si>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</si>
  <si>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</si>
  <si>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</si>
  <si>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</si>
  <si>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</si>
  <si>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</si>
  <si>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</si>
  <si>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</si>
  <si>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</si>
  <si>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</si>
  <si>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</si>
  <si>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</si>
  <si>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</si>
  <si>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</si>
  <si>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</si>
  <si>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</si>
  <si>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</si>
  <si>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</si>
  <si>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</si>
  <si>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</si>
  <si>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</si>
  <si>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</si>
  <si>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</si>
  <si>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</si>
  <si>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</si>
  <si>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</si>
  <si>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</si>
  <si>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</si>
  <si>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</si>
  <si>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</si>
  <si>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</si>
  <si>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</si>
  <si>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</si>
  <si>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</si>
  <si>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</si>
  <si>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</si>
  <si>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</si>
  <si>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</si>
  <si>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</si>
  <si>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</si>
  <si>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</si>
  <si>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</si>
  <si>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</si>
  <si>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</si>
  <si>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</si>
  <si>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</si>
  <si>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</si>
  <si>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</si>
  <si>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</si>
  <si>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</si>
  <si>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</si>
  <si>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</si>
  <si>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</si>
  <si>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</si>
  <si>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</si>
  <si>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</si>
  <si>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</si>
  <si>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</si>
  <si>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</si>
  <si>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</si>
  <si>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</si>
  <si>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</si>
  <si>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</si>
  <si>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</si>
  <si>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</si>
  <si>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</si>
  <si>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</si>
  <si>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</si>
  <si>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</si>
  <si>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</si>
  <si>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</si>
  <si>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</si>
  <si>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</si>
  <si>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</si>
  <si>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</si>
  <si>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</si>
  <si>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</si>
  <si>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</si>
  <si>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</si>
  <si>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</si>
  <si>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</si>
  <si>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</si>
  <si>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</si>
  <si>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</si>
  <si>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</si>
  <si>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</si>
  <si>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</si>
  <si>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</si>
  <si>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</si>
  <si>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</si>
  <si>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</si>
  <si>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</si>
  <si>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</si>
  <si>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</si>
  <si>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</si>
  <si>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</si>
  <si>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</si>
  <si>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</si>
  <si>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</si>
  <si>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</si>
  <si>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</si>
  <si>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</si>
  <si>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</si>
  <si>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</si>
  <si>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</si>
  <si>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</si>
  <si>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</si>
  <si>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</si>
  <si>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</si>
  <si>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</si>
  <si>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</si>
  <si>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</si>
  <si>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</si>
  <si>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</si>
  <si>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</si>
  <si>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</si>
  <si>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</si>
  <si>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</si>
  <si>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</si>
  <si>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</si>
  <si>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</si>
  <si>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</si>
  <si>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</si>
  <si>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</si>
  <si>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</si>
  <si>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</si>
  <si>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</si>
  <si>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</si>
  <si>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</si>
  <si>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</si>
  <si>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</si>
  <si>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</si>
  <si>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</si>
  <si>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</si>
  <si>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</si>
  <si>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</si>
  <si>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</si>
  <si>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</si>
  <si>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</si>
  <si>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</si>
  <si>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</si>
  <si>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</si>
  <si>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</si>
  <si>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</si>
  <si>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</si>
  <si>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</si>
  <si>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</si>
  <si>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</si>
  <si>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</si>
  <si>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</si>
  <si>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</si>
  <si>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</si>
  <si>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</si>
  <si>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</si>
  <si>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</si>
  <si>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</si>
  <si>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</si>
  <si>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</si>
  <si>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</si>
  <si>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</si>
  <si>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</si>
  <si>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</si>
  <si>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</si>
  <si>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</si>
  <si>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</si>
  <si>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</si>
  <si>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</si>
  <si>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</si>
  <si>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</si>
  <si>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</si>
  <si>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</si>
  <si>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</si>
  <si>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</si>
  <si>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</si>
  <si>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</si>
  <si>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</si>
  <si>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</si>
  <si>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</si>
  <si>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</si>
  <si>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</si>
  <si>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</si>
  <si>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</si>
  <si>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</si>
  <si>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</si>
  <si>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</si>
  <si>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</si>
  <si>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</si>
  <si>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</si>
  <si>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</si>
  <si>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</si>
  <si>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</si>
  <si>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</si>
  <si>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</si>
  <si>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</si>
  <si>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</si>
  <si>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</si>
  <si>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</si>
  <si>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</si>
  <si>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</si>
  <si>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</si>
  <si>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</si>
  <si>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</si>
  <si>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</si>
  <si>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</si>
  <si>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</si>
  <si>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</si>
  <si>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</si>
  <si>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</si>
  <si>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</si>
  <si>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</si>
  <si>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</si>
  <si>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</si>
  <si>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</si>
  <si>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</si>
  <si>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</si>
  <si>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</si>
  <si>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</si>
  <si>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</si>
  <si>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</si>
  <si>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</si>
  <si>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</si>
  <si>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</si>
  <si>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</si>
  <si>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</si>
  <si>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</si>
  <si>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</si>
  <si>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</si>
  <si>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</si>
  <si>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</si>
  <si>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</si>
  <si>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</si>
  <si>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</si>
  <si>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</si>
  <si>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</si>
  <si>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</si>
  <si>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</si>
  <si>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</si>
  <si>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</si>
  <si>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</si>
  <si>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</si>
  <si>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</si>
  <si>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</si>
  <si>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</si>
  <si>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</si>
  <si>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</si>
  <si>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</si>
  <si>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</si>
  <si>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</si>
  <si>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</si>
  <si>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</si>
  <si>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</si>
  <si>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</si>
  <si>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</si>
  <si>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</si>
  <si>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</si>
  <si>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</si>
  <si>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</si>
  <si>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</si>
  <si>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</si>
  <si>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</si>
  <si>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</si>
  <si>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</si>
  <si>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</si>
  <si>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</si>
  <si>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</si>
  <si>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</si>
  <si>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</si>
  <si>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</si>
  <si>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</si>
  <si>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</si>
  <si>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</si>
  <si>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</si>
  <si>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</si>
  <si>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</si>
  <si>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</si>
  <si>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</si>
  <si>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</si>
  <si>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</si>
  <si>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</si>
  <si>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</si>
  <si>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</si>
  <si>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</si>
  <si>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</si>
  <si>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</si>
  <si>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</si>
  <si>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</si>
  <si>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</si>
  <si>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</si>
  <si>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</si>
  <si>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</si>
  <si>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</si>
  <si>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</si>
  <si>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</si>
  <si>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</si>
  <si>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</si>
  <si>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</si>
  <si>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</si>
  <si>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</si>
  <si>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</si>
  <si>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</si>
  <si>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</si>
  <si>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</si>
  <si>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</si>
  <si>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</si>
  <si>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</si>
  <si>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</si>
  <si>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</si>
  <si>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</si>
  <si>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</si>
  <si>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</si>
  <si>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</si>
  <si>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</si>
  <si>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</si>
  <si>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</si>
  <si>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</si>
  <si>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</si>
  <si>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</si>
  <si>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</si>
  <si>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</si>
  <si>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</si>
  <si>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</si>
  <si>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</si>
  <si>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</si>
  <si>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</si>
  <si>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</si>
  <si>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</si>
  <si>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</si>
  <si>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</si>
  <si>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</si>
  <si>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</si>
  <si>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</si>
  <si>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</si>
  <si>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</si>
  <si>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</si>
  <si>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</si>
  <si>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</si>
  <si>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</si>
  <si>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</si>
  <si>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</si>
  <si>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</si>
  <si>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</si>
  <si>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</si>
  <si>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</si>
  <si>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</si>
  <si>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</si>
  <si>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</si>
  <si>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</si>
  <si>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</si>
  <si>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</si>
  <si>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</si>
  <si>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</si>
  <si>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</si>
  <si>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</si>
  <si>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</si>
  <si>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</si>
  <si>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</si>
  <si>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</si>
  <si>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</si>
  <si>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</si>
  <si>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</si>
  <si>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</si>
  <si>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</si>
  <si>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</si>
  <si>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</si>
  <si>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</si>
  <si>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</si>
  <si>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</si>
  <si>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</si>
  <si>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</si>
  <si>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</si>
  <si>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</si>
  <si>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</si>
  <si>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</si>
  <si>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</si>
  <si>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</si>
  <si>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</si>
  <si>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</si>
  <si>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</si>
  <si>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</si>
  <si>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</si>
  <si>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</si>
  <si>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</si>
  <si>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</si>
  <si>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</si>
  <si>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</si>
  <si>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</si>
  <si>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</si>
  <si>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</si>
  <si>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</si>
  <si>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</si>
  <si>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</si>
  <si>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</si>
  <si>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</si>
  <si>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</si>
  <si>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</si>
  <si>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</si>
  <si>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</si>
  <si>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</si>
  <si>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</si>
  <si>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</si>
  <si>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</si>
  <si>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</si>
  <si>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</si>
  <si>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</si>
  <si>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</si>
  <si>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</si>
  <si>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</si>
  <si>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</si>
  <si>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</si>
  <si>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</si>
  <si>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</si>
  <si>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</si>
  <si>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</si>
  <si>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</si>
  <si>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</si>
  <si>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</si>
  <si>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</si>
  <si>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</si>
  <si>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</si>
  <si>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</si>
  <si>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</si>
  <si>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</si>
  <si>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</si>
  <si>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</si>
  <si>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</si>
  <si>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</si>
  <si>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</si>
  <si>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</si>
  <si>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</si>
  <si>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</si>
  <si>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</si>
  <si>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</si>
  <si>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</si>
  <si>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</si>
  <si>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</si>
  <si>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</si>
  <si>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</si>
  <si>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</si>
  <si>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</si>
  <si>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</si>
  <si>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</si>
  <si>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</si>
  <si>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</si>
  <si>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</si>
  <si>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</si>
  <si>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</si>
  <si>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</si>
  <si>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</si>
  <si>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</si>
  <si>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</si>
  <si>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</si>
  <si>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</si>
  <si>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</si>
  <si>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</si>
  <si>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</si>
  <si>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</si>
  <si>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</si>
  <si>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</si>
  <si>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</si>
  <si>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</si>
  <si>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</si>
  <si>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</si>
  <si>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</si>
  <si>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</si>
  <si>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</si>
  <si>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</si>
  <si>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</si>
  <si>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</si>
  <si>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</si>
  <si>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</si>
  <si>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</si>
  <si>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</si>
  <si>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</si>
  <si>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</si>
  <si>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</si>
  <si>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</si>
  <si>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</si>
  <si>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</si>
  <si>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</si>
  <si>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</si>
  <si>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</si>
  <si>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</si>
  <si>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</si>
  <si>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</si>
  <si>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</si>
  <si>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</si>
  <si>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</si>
  <si>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</si>
  <si>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</si>
  <si>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</si>
  <si>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</si>
  <si>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</si>
  <si>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</si>
  <si>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</si>
  <si>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</si>
  <si>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</si>
  <si>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</si>
  <si>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</si>
  <si>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</si>
  <si>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</si>
  <si>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</si>
  <si>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</si>
  <si>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</si>
  <si>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</si>
  <si>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</si>
  <si>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</si>
  <si>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</si>
  <si>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</si>
  <si>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</si>
  <si>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</si>
  <si>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</si>
  <si>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</si>
  <si>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</si>
  <si>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</si>
  <si>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</si>
  <si>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</si>
  <si>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</si>
  <si>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</si>
  <si>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</si>
  <si>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</si>
  <si>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</si>
  <si>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</si>
  <si>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</si>
  <si>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</si>
  <si>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</si>
  <si>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</si>
  <si>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</si>
  <si>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</si>
  <si>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</si>
  <si>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</si>
  <si>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</si>
  <si>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</si>
  <si>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</si>
  <si>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</si>
  <si>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</si>
  <si>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</si>
  <si>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</si>
  <si>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</si>
  <si>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</si>
  <si>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</si>
  <si>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</si>
  <si>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</si>
  <si>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</si>
  <si>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</si>
  <si>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</si>
  <si>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</si>
  <si>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</si>
  <si>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</si>
  <si>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</si>
  <si>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</si>
  <si>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</si>
  <si>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</si>
  <si>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</si>
  <si>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</si>
  <si>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</si>
  <si>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</si>
  <si>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</si>
  <si>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</si>
  <si>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</si>
  <si>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</si>
  <si>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</si>
  <si>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</si>
  <si>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</si>
  <si>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</si>
  <si>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</si>
  <si>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</si>
  <si>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</si>
  <si>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</si>
  <si>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</si>
  <si>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</si>
  <si>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</si>
  <si>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</si>
  <si>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</si>
  <si>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</si>
  <si>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</si>
  <si>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</si>
  <si>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</si>
  <si>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</si>
  <si>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</si>
  <si>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</si>
  <si>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</si>
  <si>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</si>
  <si>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</si>
  <si>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</si>
  <si>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</si>
  <si>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</si>
  <si>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</si>
  <si>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</si>
  <si>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</si>
  <si>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</si>
  <si>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</si>
  <si>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</si>
  <si>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</si>
  <si>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</si>
  <si>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</si>
  <si>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</si>
  <si>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</si>
  <si>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</si>
  <si>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</si>
  <si>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</si>
  <si>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</si>
  <si>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</si>
  <si>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</si>
  <si>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</si>
  <si>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</si>
  <si>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</si>
  <si>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</si>
  <si>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</si>
  <si>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</si>
  <si>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</si>
  <si>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</si>
  <si>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</si>
  <si>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</si>
  <si>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</si>
  <si>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</si>
  <si>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</si>
  <si>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</si>
  <si>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</si>
  <si>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</si>
  <si>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</si>
  <si>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</si>
  <si>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</si>
  <si>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</si>
  <si>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</si>
  <si>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</si>
  <si>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</si>
  <si>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</si>
  <si>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</si>
  <si>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</si>
  <si>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</si>
  <si>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</si>
  <si>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</si>
  <si>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</si>
  <si>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</si>
  <si>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</si>
  <si>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</si>
  <si>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</si>
  <si>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</si>
  <si>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</si>
  <si>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</si>
  <si>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</si>
  <si>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</si>
  <si>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</si>
  <si>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</si>
  <si>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</si>
  <si>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</si>
  <si>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</si>
  <si>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</si>
  <si>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</si>
  <si>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</si>
  <si>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</si>
  <si>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</si>
  <si>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</si>
  <si>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</si>
  <si>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</si>
  <si>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</si>
  <si>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</si>
  <si>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</si>
  <si>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</si>
  <si>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</si>
  <si>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</si>
  <si>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</si>
  <si>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</si>
  <si>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</si>
  <si>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</si>
  <si>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</si>
  <si>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</si>
  <si>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</si>
  <si>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</si>
  <si>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</si>
  <si>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</si>
  <si>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</si>
  <si>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</si>
  <si>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</si>
  <si>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</si>
  <si>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</si>
  <si>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</si>
  <si>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</si>
  <si>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</si>
  <si>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</si>
  <si>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</si>
  <si>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</si>
  <si>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</si>
  <si>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</si>
  <si>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</si>
  <si>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</si>
  <si>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</si>
  <si>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</si>
  <si>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</si>
  <si>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</si>
  <si>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</si>
  <si>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</si>
  <si>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</si>
  <si>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</si>
  <si>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</si>
  <si>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</si>
  <si>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</si>
  <si>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</si>
  <si>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</si>
  <si>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</si>
  <si>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</si>
  <si>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</si>
  <si>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</si>
  <si>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</si>
  <si>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</si>
  <si>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</si>
  <si>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</si>
  <si>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</si>
  <si>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</si>
  <si>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</si>
  <si>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</si>
  <si>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</si>
  <si>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</si>
  <si>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</si>
  <si>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</si>
  <si>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</si>
  <si>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</si>
  <si>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</si>
  <si>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</si>
  <si>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</si>
  <si>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</si>
  <si>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</si>
  <si>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</si>
  <si>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</si>
  <si>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</si>
  <si>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</si>
  <si>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</si>
  <si>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</si>
  <si>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</si>
  <si>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</si>
  <si>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</si>
  <si>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</si>
  <si>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</si>
  <si>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</si>
  <si>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</si>
  <si>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</si>
  <si>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</si>
  <si>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</si>
  <si>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</si>
  <si>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</si>
  <si>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</si>
  <si>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</si>
  <si>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</si>
  <si>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</si>
  <si>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</si>
  <si>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</si>
  <si>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</si>
  <si>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</si>
  <si>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</si>
  <si>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</si>
  <si>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</si>
  <si>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</si>
  <si>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</si>
  <si>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</si>
  <si>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</si>
  <si>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</si>
  <si>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</si>
  <si>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</si>
  <si>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</si>
  <si>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</si>
  <si>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</si>
  <si>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</si>
  <si>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</si>
  <si>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</si>
  <si>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</si>
  <si>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</si>
  <si>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</si>
  <si>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</si>
  <si>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</si>
  <si>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</si>
  <si>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</si>
  <si>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</si>
  <si>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</si>
  <si>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</si>
  <si>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</si>
  <si>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</si>
  <si>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</si>
  <si>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</si>
  <si>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</si>
  <si>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</si>
  <si>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</si>
  <si>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</si>
  <si>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</si>
  <si>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</si>
  <si>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</si>
  <si>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</si>
  <si>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</si>
  <si>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</si>
  <si>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</si>
  <si>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</si>
  <si>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</si>
  <si>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</si>
  <si>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</si>
  <si>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</si>
  <si>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</si>
  <si>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</si>
  <si>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</si>
  <si>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</si>
  <si>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</si>
  <si>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</si>
  <si>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</si>
  <si>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</si>
  <si>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</si>
  <si>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</si>
  <si>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</si>
  <si>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</si>
  <si>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</si>
  <si>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</si>
  <si>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</si>
  <si>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</si>
  <si>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</si>
  <si>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</si>
  <si>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</si>
  <si>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</si>
  <si>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</si>
  <si>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</si>
  <si>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</si>
  <si>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</si>
  <si>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</si>
  <si>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</si>
  <si>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</si>
  <si>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</si>
  <si>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</si>
  <si>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</si>
  <si>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</si>
  <si>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</si>
  <si>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</si>
  <si>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</si>
  <si>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</si>
  <si>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</si>
  <si>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</si>
  <si>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</si>
  <si>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</si>
  <si>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</si>
  <si>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</si>
  <si>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</si>
  <si>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</si>
  <si>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</si>
  <si>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</si>
  <si>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</si>
  <si>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</si>
  <si>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</si>
  <si>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</si>
  <si>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</si>
  <si>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</si>
  <si>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</si>
  <si>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</si>
  <si>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</si>
  <si>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</si>
  <si>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</si>
  <si>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</si>
  <si>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</si>
  <si>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</si>
  <si>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</si>
  <si>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</si>
  <si>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</si>
  <si>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</si>
  <si>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</si>
  <si>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</si>
  <si>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</si>
  <si>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</si>
  <si>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</si>
  <si>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</si>
  <si>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</si>
  <si>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</si>
  <si>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</si>
  <si>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</si>
  <si>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</si>
  <si>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</si>
  <si>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</si>
  <si>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</si>
  <si>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</si>
  <si>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</si>
  <si>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</si>
  <si>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</si>
  <si>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</si>
  <si>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</si>
  <si>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</si>
  <si>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</si>
  <si>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</si>
  <si>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</si>
  <si>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</si>
  <si>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</si>
  <si>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</si>
  <si>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</si>
  <si>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</si>
  <si>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</si>
  <si>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</si>
  <si>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</si>
  <si>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</si>
  <si>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</si>
  <si>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</si>
  <si>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</si>
  <si>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</si>
  <si>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</si>
  <si>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</si>
  <si>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</si>
  <si>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</si>
  <si>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</si>
  <si>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</si>
  <si>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</si>
  <si>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</si>
  <si>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</si>
  <si>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</si>
  <si>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</si>
  <si>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</si>
  <si>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</si>
  <si>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</si>
  <si>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</si>
  <si>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</si>
  <si>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</si>
  <si>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</si>
  <si>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</si>
  <si>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</si>
  <si>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</si>
  <si>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</si>
  <si>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</si>
  <si>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</si>
  <si>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</si>
  <si>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</si>
  <si>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</si>
  <si>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</si>
  <si>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</si>
  <si>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</si>
  <si>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</si>
  <si>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</si>
  <si>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</si>
  <si>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</si>
  <si>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</si>
  <si>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</si>
  <si>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</si>
  <si>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</si>
  <si>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</si>
  <si>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</si>
  <si>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</si>
  <si>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</si>
  <si>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</si>
  <si>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</si>
  <si>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</si>
  <si>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</si>
  <si>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</si>
  <si>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</si>
  <si>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</si>
  <si>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</si>
  <si>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</si>
  <si>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</si>
  <si>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</si>
  <si>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</si>
  <si>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</si>
  <si>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</si>
  <si>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</si>
  <si>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</si>
  <si>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</si>
  <si>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</si>
  <si>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</si>
  <si>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</si>
  <si>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</si>
  <si>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</si>
  <si>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</si>
  <si>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</si>
  <si>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</si>
  <si>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</si>
  <si>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</si>
  <si>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</si>
  <si>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</si>
  <si>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</si>
  <si>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</si>
  <si>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</si>
  <si>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</si>
  <si>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</si>
  <si>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</si>
  <si>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</si>
  <si>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</si>
  <si>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</si>
  <si>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</si>
  <si>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</si>
  <si>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</si>
  <si>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</si>
  <si>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</si>
  <si>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</si>
  <si>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</si>
  <si>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</si>
  <si>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</si>
  <si>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</si>
  <si>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</si>
  <si>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</si>
  <si>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</si>
  <si>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</si>
  <si>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</si>
  <si>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</si>
  <si>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</si>
  <si>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</si>
  <si>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</si>
  <si>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</si>
  <si>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</si>
  <si>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</si>
  <si>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</si>
  <si>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</si>
  <si>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</si>
  <si>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</si>
  <si>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</si>
  <si>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</si>
  <si>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</si>
  <si>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</si>
  <si>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</si>
  <si>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</si>
  <si>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</si>
  <si>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</si>
  <si>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</si>
  <si>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</si>
  <si>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</si>
  <si>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</si>
  <si>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</si>
  <si>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</si>
  <si>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</si>
  <si>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</si>
  <si>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</si>
  <si>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</si>
  <si>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</si>
  <si>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</si>
  <si>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</si>
  <si>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</si>
  <si>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</si>
  <si>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</si>
  <si>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</si>
  <si>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</si>
  <si>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</si>
  <si>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</si>
  <si>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</si>
  <si>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</si>
  <si>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</si>
  <si>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</si>
  <si>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</si>
  <si>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</si>
  <si>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</si>
  <si>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</si>
  <si>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</si>
  <si>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</si>
  <si>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</si>
  <si>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</si>
  <si>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</si>
  <si>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</si>
  <si>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</si>
  <si>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</si>
  <si>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</si>
  <si>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</si>
  <si>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</si>
  <si>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</si>
  <si>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</si>
  <si>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</si>
  <si>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</si>
  <si>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</si>
  <si>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</si>
  <si>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</si>
  <si>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</si>
  <si>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</si>
  <si>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</si>
  <si>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</si>
  <si>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</si>
  <si>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</si>
  <si>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</si>
  <si>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</si>
  <si>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</si>
  <si>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</si>
  <si>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</si>
  <si>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</si>
  <si>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</si>
  <si>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</si>
  <si>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</si>
  <si>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</si>
  <si>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</si>
  <si>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</si>
  <si>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</si>
  <si>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</si>
  <si>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</si>
  <si>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</si>
  <si>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</si>
  <si>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</si>
  <si>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</si>
  <si>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</si>
  <si>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</si>
  <si>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</si>
  <si>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</si>
  <si>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</si>
  <si>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</si>
  <si>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</si>
  <si>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</si>
  <si>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</si>
  <si>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</si>
  <si>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</si>
  <si>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</si>
  <si>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</si>
  <si>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</si>
  <si>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</si>
  <si>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</si>
  <si>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</si>
  <si>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</si>
  <si>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</si>
  <si>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</si>
  <si>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</si>
  <si>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</si>
  <si>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</si>
  <si>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</si>
  <si>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</si>
  <si>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</si>
  <si>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</si>
  <si>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</si>
  <si>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</si>
  <si>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</si>
  <si>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</si>
  <si>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</si>
  <si>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</si>
  <si>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</si>
  <si>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</si>
  <si>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</si>
  <si>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</si>
  <si>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</si>
  <si>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</si>
  <si>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</si>
  <si>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</si>
  <si>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</si>
  <si>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</si>
  <si>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</si>
  <si>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</si>
  <si>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</si>
  <si>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</si>
  <si>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</si>
  <si>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</si>
  <si>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</si>
  <si>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</si>
  <si>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</si>
  <si>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</si>
  <si>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</si>
  <si>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</si>
  <si>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</si>
  <si>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</si>
  <si>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</si>
  <si>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</si>
  <si>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</si>
  <si>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</si>
  <si>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</si>
  <si>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</si>
  <si>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</si>
  <si>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</si>
  <si>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</si>
  <si>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</si>
  <si>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</si>
  <si>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</si>
  <si>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</si>
  <si>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</si>
  <si>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</si>
  <si>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</si>
  <si>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</si>
  <si>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</si>
  <si>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</si>
  <si>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</si>
  <si>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</si>
  <si>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</si>
  <si>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</si>
  <si>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</si>
  <si>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</si>
  <si>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</si>
  <si>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</si>
  <si>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</si>
  <si>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</si>
  <si>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</si>
  <si>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</si>
  <si>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</si>
  <si>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</si>
  <si>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</si>
  <si>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</si>
  <si>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</si>
  <si>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</si>
  <si>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</si>
  <si>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</si>
  <si>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</si>
  <si>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</si>
  <si>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</si>
  <si>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</si>
  <si>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</si>
  <si>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</si>
  <si>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</si>
  <si>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</si>
  <si>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</si>
  <si>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</si>
  <si>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</si>
  <si>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</si>
  <si>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</si>
  <si>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</si>
  <si>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</si>
  <si>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</si>
  <si>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</si>
  <si>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</si>
  <si>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</si>
  <si>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</si>
  <si>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</si>
  <si>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</si>
  <si>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</si>
  <si>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</si>
  <si>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</si>
  <si>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</si>
  <si>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</si>
  <si>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</si>
  <si>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</si>
  <si>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</si>
  <si>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</si>
  <si>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</si>
  <si>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</si>
  <si>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</si>
  <si>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</si>
  <si>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</si>
  <si>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</si>
  <si>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</si>
  <si>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</si>
  <si>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</si>
  <si>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</si>
  <si>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</si>
  <si>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</si>
  <si>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</si>
  <si>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</si>
  <si>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</si>
  <si>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</si>
  <si>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</si>
  <si>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</si>
  <si>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</si>
  <si>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</si>
  <si>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</si>
  <si>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</si>
  <si>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</si>
  <si>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</si>
  <si>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</si>
  <si>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</si>
  <si>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</si>
  <si>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</si>
  <si>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</si>
  <si>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</si>
  <si>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</si>
  <si>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</si>
  <si>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</si>
  <si>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</si>
  <si>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</si>
  <si>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</si>
  <si>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</si>
  <si>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</si>
  <si>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</si>
  <si>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</si>
  <si>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</si>
  <si>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</si>
  <si>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</si>
  <si>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</si>
  <si>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</si>
  <si>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</si>
  <si>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</si>
  <si>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</si>
  <si>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</si>
  <si>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</si>
  <si>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</si>
  <si>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</si>
  <si>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</si>
  <si>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</si>
  <si>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</si>
  <si>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</si>
  <si>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</si>
  <si>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</si>
  <si>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</si>
  <si>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</si>
  <si>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</si>
  <si>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</si>
  <si>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</si>
  <si>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</si>
  <si>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</si>
  <si>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</si>
  <si>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</si>
  <si>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</si>
  <si>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</si>
  <si>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</si>
  <si>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</si>
  <si>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</si>
  <si>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</si>
  <si>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</si>
  <si>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</si>
  <si>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</si>
  <si>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</si>
  <si>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</si>
  <si>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</si>
  <si>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</si>
  <si>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</si>
  <si>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</si>
  <si>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</si>
  <si>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</si>
  <si>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</si>
  <si>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</si>
  <si>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</si>
  <si>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</si>
  <si>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</si>
  <si>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</si>
  <si>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</si>
  <si>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</si>
  <si>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</si>
  <si>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</si>
  <si>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</si>
  <si>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</si>
  <si>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</si>
  <si>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</si>
  <si>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</si>
  <si>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</si>
  <si>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</si>
  <si>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</si>
  <si>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</si>
  <si>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</si>
  <si>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</si>
  <si>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</si>
  <si>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</si>
  <si>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</si>
  <si>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</si>
  <si>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</si>
  <si>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</si>
  <si>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</si>
  <si>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</si>
  <si>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</si>
  <si>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</si>
  <si>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</si>
  <si>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</si>
  <si>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</si>
  <si>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</si>
  <si>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</si>
  <si>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</si>
  <si>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</si>
  <si>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</si>
  <si>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</si>
  <si>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</si>
  <si>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</si>
  <si>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</si>
  <si>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</si>
  <si>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</si>
  <si>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</si>
  <si>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</si>
  <si>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</si>
  <si>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</si>
  <si>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</si>
  <si>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</si>
  <si>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</si>
  <si>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</si>
  <si>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</si>
  <si>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</si>
  <si>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</si>
  <si>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</si>
  <si>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</si>
  <si>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</si>
  <si>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</si>
  <si>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</si>
  <si>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</si>
  <si>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</si>
  <si>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</si>
  <si>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</si>
  <si>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</si>
  <si>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</si>
  <si>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</si>
  <si>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</si>
  <si>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</si>
  <si>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</si>
  <si>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</si>
  <si>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</si>
  <si>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</si>
  <si>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</si>
  <si>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</si>
  <si>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</si>
  <si>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</si>
  <si>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</si>
  <si>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</si>
  <si>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</si>
  <si>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</si>
  <si>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</si>
  <si>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</si>
  <si>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</si>
  <si>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</si>
  <si>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</si>
  <si>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</si>
  <si>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</si>
  <si>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</si>
  <si>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</si>
  <si>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</si>
  <si>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</si>
  <si>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</si>
  <si>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</si>
  <si>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</si>
  <si>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</si>
  <si>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</si>
  <si>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</si>
  <si>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</si>
  <si>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</si>
  <si>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</si>
  <si>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</si>
  <si>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</si>
  <si>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</si>
  <si>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</si>
  <si>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</si>
  <si>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</si>
  <si>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</si>
  <si>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</si>
  <si>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</si>
  <si>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</si>
  <si>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</si>
  <si>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</si>
  <si>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</si>
  <si>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</si>
  <si>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</si>
  <si>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</si>
  <si>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</si>
  <si>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</si>
  <si>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</si>
  <si>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</si>
  <si>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</si>
  <si>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</si>
  <si>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</si>
  <si>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</si>
  <si>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</si>
  <si>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</si>
  <si>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</si>
  <si>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</si>
  <si>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</si>
  <si>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</si>
  <si>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</si>
  <si>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</si>
  <si>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</si>
  <si>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</si>
  <si>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</si>
  <si>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</si>
  <si>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</si>
  <si>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</si>
  <si>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</si>
  <si>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</si>
  <si>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</si>
  <si>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</si>
  <si>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</si>
  <si>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</si>
  <si>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</si>
  <si>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</si>
  <si>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</si>
  <si>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</si>
  <si>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</si>
  <si>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</si>
  <si>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</si>
  <si>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</si>
  <si>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</si>
  <si>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</si>
  <si>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</si>
  <si>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</si>
  <si>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</si>
  <si>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</si>
  <si>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</si>
  <si>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</si>
  <si>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</si>
  <si>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</si>
  <si>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</si>
  <si>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</si>
  <si>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</si>
  <si>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</si>
  <si>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</si>
  <si>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</si>
  <si>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</si>
  <si>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</si>
  <si>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</si>
  <si>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</si>
  <si>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</si>
  <si>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</si>
  <si>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</si>
  <si>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</si>
  <si>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</si>
  <si>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</si>
  <si>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</si>
  <si>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</si>
  <si>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</si>
  <si>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</si>
  <si>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</si>
  <si>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</si>
  <si>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</si>
  <si>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</si>
  <si>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</si>
  <si>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</si>
  <si>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</si>
  <si>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</si>
  <si>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</si>
  <si>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</si>
  <si>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</si>
  <si>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</si>
  <si>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</si>
  <si>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</si>
  <si>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</si>
  <si>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</si>
  <si>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</si>
  <si>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</si>
  <si>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</si>
  <si>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</si>
  <si>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</si>
  <si>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</si>
  <si>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</si>
  <si>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</si>
  <si>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</si>
  <si>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</si>
  <si>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</si>
  <si>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</si>
  <si>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</si>
  <si>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</si>
  <si>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</si>
  <si>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</si>
  <si>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</si>
  <si>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</si>
  <si>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</si>
  <si>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</si>
  <si>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</si>
  <si>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</si>
  <si>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</si>
  <si>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</si>
  <si>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</si>
  <si>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</si>
  <si>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</si>
  <si>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</si>
  <si>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</si>
  <si>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</si>
  <si>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</si>
  <si>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</si>
  <si>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</si>
  <si>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</si>
  <si>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</si>
  <si>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</si>
  <si>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</si>
  <si>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</si>
  <si>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</si>
  <si>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</si>
  <si>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</si>
  <si>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</si>
  <si>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</si>
  <si>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</si>
  <si>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</si>
  <si>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</si>
  <si>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</si>
  <si>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</si>
  <si>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</si>
  <si>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</si>
  <si>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</si>
  <si>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</si>
  <si>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</si>
  <si>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</si>
  <si>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</si>
  <si>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</si>
  <si>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</si>
  <si>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</si>
  <si>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</si>
  <si>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</si>
  <si>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</si>
  <si>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</si>
  <si>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</si>
  <si>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</si>
  <si>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</si>
  <si>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</si>
  <si>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</si>
  <si>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</si>
  <si>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</si>
  <si>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</si>
  <si>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</si>
  <si>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</si>
  <si>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</si>
  <si>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</si>
  <si>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</si>
  <si>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</si>
  <si>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</si>
  <si>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</si>
  <si>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</si>
  <si>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</si>
  <si>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</si>
  <si>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</si>
  <si>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</si>
  <si>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</si>
  <si>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</si>
  <si>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</si>
  <si>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</si>
  <si>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</si>
  <si>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</si>
  <si>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</si>
  <si>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</si>
  <si>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</si>
  <si>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</si>
  <si>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</si>
  <si>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</si>
  <si>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</si>
  <si>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</si>
  <si>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</si>
  <si>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</si>
  <si>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</si>
  <si>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</si>
  <si>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</si>
  <si>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</si>
  <si>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</si>
  <si>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</si>
  <si>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</si>
  <si>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</si>
  <si>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</si>
  <si>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</si>
  <si>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</si>
  <si>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</si>
  <si>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</si>
  <si>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</si>
  <si>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</si>
  <si>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</si>
  <si>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</si>
  <si>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</si>
  <si>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</si>
  <si>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</si>
  <si>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</si>
  <si>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</si>
  <si>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</si>
  <si>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</si>
  <si>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</si>
  <si>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</si>
  <si>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</si>
  <si>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</si>
  <si>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</si>
  <si>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</si>
  <si>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</si>
  <si>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</si>
  <si>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</si>
  <si>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</si>
  <si>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</si>
  <si>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</si>
  <si>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</si>
  <si>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</si>
  <si>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</si>
  <si>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</si>
  <si>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</si>
  <si>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</si>
  <si>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</si>
  <si>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</si>
  <si>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</si>
  <si>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</si>
  <si>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</si>
  <si>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</si>
  <si>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</si>
  <si>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</si>
  <si>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</si>
  <si>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</si>
  <si>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</si>
  <si>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</si>
  <si>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</si>
  <si>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</si>
  <si>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</si>
  <si>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</si>
  <si>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</si>
  <si>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</si>
  <si>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</si>
  <si>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</si>
  <si>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</si>
  <si>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</si>
  <si>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</si>
  <si>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</si>
  <si>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</si>
  <si>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</si>
  <si>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</si>
  <si>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</si>
  <si>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</si>
  <si>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</si>
  <si>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</si>
  <si>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</si>
  <si>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</si>
  <si>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</si>
  <si>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</si>
  <si>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</si>
  <si>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</si>
  <si>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</si>
  <si>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</si>
  <si>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</si>
  <si>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</si>
  <si>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</si>
  <si>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</si>
  <si>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</si>
  <si>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</si>
  <si>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</si>
  <si>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</si>
  <si>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</si>
  <si>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</si>
  <si>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</si>
  <si>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</si>
  <si>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</si>
  <si>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</si>
  <si>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</si>
  <si>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</si>
  <si>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</si>
  <si>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</si>
  <si>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</si>
  <si>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</si>
  <si>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</si>
  <si>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</si>
  <si>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</si>
  <si>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</si>
  <si>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</si>
  <si>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</si>
  <si>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</si>
  <si>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</si>
  <si>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</si>
  <si>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</si>
  <si>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</si>
  <si>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</si>
  <si>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</si>
  <si>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</si>
  <si>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</si>
  <si>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</si>
  <si>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</si>
  <si>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</si>
  <si>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</si>
  <si>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</si>
  <si>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</si>
  <si>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</si>
  <si>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</si>
  <si>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</si>
  <si>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</si>
  <si>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</si>
  <si>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</si>
  <si>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</si>
  <si>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</si>
  <si>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</si>
  <si>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</si>
  <si>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</si>
  <si>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</si>
  <si>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</si>
  <si>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</si>
  <si>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</si>
  <si>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</si>
  <si>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</si>
  <si>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</si>
  <si>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</si>
  <si>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</si>
  <si>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</si>
  <si>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</si>
  <si>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</si>
  <si>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</si>
  <si>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</si>
  <si>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</si>
  <si>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</si>
  <si>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</si>
  <si>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</si>
  <si>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</si>
  <si>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</si>
  <si>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</si>
  <si>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</si>
  <si>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</si>
  <si>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</si>
  <si>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</si>
  <si>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</si>
  <si>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</si>
  <si>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</si>
  <si>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</si>
  <si>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</si>
  <si>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</si>
  <si>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</si>
  <si>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</si>
  <si>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</si>
  <si>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</si>
  <si>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</si>
  <si>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</si>
  <si>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</si>
  <si>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</si>
  <si>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</si>
  <si>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</si>
  <si>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</si>
  <si>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</si>
  <si>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</si>
  <si>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</si>
  <si>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</si>
  <si>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</si>
  <si>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</si>
  <si>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</si>
  <si>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</si>
  <si>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</si>
  <si>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</si>
  <si>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</si>
  <si>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</si>
  <si>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</si>
  <si>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</si>
  <si>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</si>
  <si>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</si>
  <si>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</si>
  <si>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</si>
  <si>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</si>
  <si>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</si>
  <si>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</si>
  <si>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</si>
  <si>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</si>
  <si>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</si>
  <si>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</si>
  <si>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</si>
  <si>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</si>
  <si>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</si>
  <si>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</si>
  <si>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</si>
  <si>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</si>
  <si>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</si>
  <si>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</si>
  <si>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</si>
  <si>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</si>
  <si>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</si>
  <si>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</si>
  <si>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</si>
  <si>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</si>
  <si>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</si>
  <si>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</si>
  <si>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</si>
  <si>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</si>
  <si>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</si>
  <si>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</si>
  <si>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</si>
  <si>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</si>
  <si>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</si>
  <si>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</si>
  <si>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</si>
  <si>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</si>
  <si>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</si>
  <si>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</si>
  <si>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</si>
  <si>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</si>
  <si>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</si>
  <si>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</si>
  <si>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</si>
  <si>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</si>
  <si>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</si>
  <si>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</si>
  <si>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</si>
  <si>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</si>
  <si>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</si>
  <si>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</si>
  <si>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</si>
  <si>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</si>
  <si>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</si>
  <si>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</si>
  <si>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</si>
  <si>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</si>
  <si>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</si>
  <si>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</si>
  <si>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</si>
  <si>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</si>
  <si>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</si>
  <si>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</si>
  <si>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</si>
  <si>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</si>
  <si>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</si>
  <si>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</si>
  <si>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</si>
  <si>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</si>
  <si>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</si>
  <si>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</si>
  <si>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</si>
  <si>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</si>
  <si>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</si>
  <si>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</si>
  <si>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</si>
  <si>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</si>
  <si>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</si>
  <si>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</si>
  <si>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</si>
  <si>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</si>
  <si>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</si>
  <si>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</si>
  <si>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</si>
  <si>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</si>
  <si>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</si>
  <si>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</si>
  <si>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</si>
  <si>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</si>
  <si>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</si>
  <si>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</si>
  <si>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</si>
  <si>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</si>
  <si>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</si>
  <si>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</si>
  <si>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</si>
  <si>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</si>
  <si>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</si>
  <si>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</si>
  <si>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</si>
  <si>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</si>
  <si>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</si>
  <si>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</si>
  <si>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</si>
  <si>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</si>
  <si>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</si>
  <si>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</si>
  <si>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</si>
  <si>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</si>
  <si>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</si>
  <si>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</si>
  <si>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</si>
  <si>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</si>
  <si>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</si>
  <si>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</si>
  <si>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</si>
  <si>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</si>
  <si>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</si>
  <si>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</si>
  <si>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</si>
  <si>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</si>
  <si>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</si>
  <si>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</si>
  <si>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</si>
  <si>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</si>
  <si>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</si>
  <si>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</si>
  <si>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</si>
  <si>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</si>
  <si>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</si>
  <si>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</si>
  <si>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</si>
  <si>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</si>
  <si>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</si>
  <si>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</si>
  <si>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</si>
  <si>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</si>
  <si>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</si>
  <si>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</si>
  <si>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</si>
  <si>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</si>
  <si>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</si>
  <si>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</si>
  <si>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</si>
  <si>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</si>
  <si>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</si>
  <si>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</si>
  <si>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</si>
  <si>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</si>
  <si>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</si>
  <si>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</si>
  <si>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</si>
  <si>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</si>
  <si>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</si>
  <si>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</si>
  <si>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</si>
  <si>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</si>
  <si>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</si>
  <si>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</si>
  <si>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</si>
  <si>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</si>
  <si>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</si>
  <si>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</si>
  <si>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</si>
  <si>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</si>
  <si>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</si>
  <si>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</si>
  <si>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</si>
  <si>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</si>
  <si>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</si>
  <si>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</si>
  <si>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</si>
  <si>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</si>
  <si>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</si>
  <si>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</si>
  <si>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</si>
  <si>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</si>
  <si>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</si>
  <si>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</si>
  <si>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</si>
  <si>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</si>
  <si>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</si>
  <si>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</si>
  <si>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</si>
  <si>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</si>
  <si>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</si>
  <si>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</si>
  <si>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</si>
  <si>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</si>
  <si>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</si>
  <si>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</si>
  <si>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</si>
  <si>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</si>
  <si>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</si>
  <si>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</si>
  <si>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</si>
  <si>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</si>
  <si>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</si>
  <si>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</si>
  <si>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</si>
  <si>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</si>
  <si>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</si>
  <si>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</si>
  <si>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</si>
  <si>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</si>
  <si>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</si>
  <si>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</si>
  <si>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</si>
  <si>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</si>
  <si>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</si>
  <si>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</si>
  <si>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</si>
  <si>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</si>
  <si>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</si>
  <si>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</si>
  <si>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</si>
  <si>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</si>
  <si>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</si>
  <si>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</si>
  <si>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</si>
  <si>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</si>
  <si>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</si>
  <si>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</si>
  <si>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</si>
  <si>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</si>
  <si>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</si>
  <si>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</si>
  <si>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</si>
  <si>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</si>
  <si>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</si>
  <si>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</si>
  <si>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</si>
  <si>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</si>
  <si>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</si>
  <si>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</si>
  <si>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</si>
  <si>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</si>
  <si>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</si>
  <si>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</si>
  <si>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</si>
  <si>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</si>
  <si>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</si>
  <si>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</si>
  <si>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</si>
  <si>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</si>
  <si>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</si>
  <si>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</si>
  <si>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</si>
  <si>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</si>
  <si>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</si>
  <si>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</si>
  <si>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</si>
  <si>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</si>
  <si>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</si>
  <si>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</si>
  <si>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</si>
  <si>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</si>
  <si>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</si>
  <si>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</si>
  <si>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</si>
  <si>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</si>
  <si>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</si>
  <si>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</si>
  <si>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</si>
  <si>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</si>
  <si>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</si>
  <si>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</si>
  <si>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</si>
  <si>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</si>
  <si>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</si>
  <si>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</si>
  <si>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</si>
  <si>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</si>
  <si>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</si>
  <si>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</si>
  <si>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</si>
  <si>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</si>
  <si>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</si>
  <si>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</si>
  <si>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</si>
  <si>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</si>
  <si>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</si>
  <si>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</si>
  <si>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</si>
  <si>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</si>
  <si>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</si>
  <si>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</si>
  <si>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</si>
  <si>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</si>
  <si>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</si>
  <si>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</si>
  <si>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</si>
  <si>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</si>
  <si>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</si>
  <si>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</si>
  <si>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</si>
  <si>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</si>
  <si>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</si>
  <si>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</si>
  <si>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</si>
  <si>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</si>
  <si>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</si>
  <si>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</si>
  <si>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</si>
  <si>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</si>
  <si>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</si>
  <si>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</si>
  <si>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</si>
  <si>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</si>
  <si>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</si>
  <si>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</si>
  <si>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</si>
  <si>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</si>
  <si>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</si>
  <si>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</si>
  <si>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</si>
  <si>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</si>
  <si>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</si>
  <si>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</si>
  <si>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</si>
  <si>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</si>
  <si>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</si>
  <si>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</si>
  <si>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</si>
  <si>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</si>
  <si>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</si>
  <si>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</si>
  <si>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</si>
  <si>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</si>
  <si>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</si>
  <si>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</si>
  <si>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</si>
  <si>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</si>
  <si>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</si>
  <si>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</si>
  <si>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</si>
  <si>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</si>
  <si>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</si>
  <si>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</si>
  <si>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</si>
  <si>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</si>
  <si>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</si>
  <si>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</si>
  <si>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</si>
  <si>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</si>
  <si>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</si>
  <si>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</si>
  <si>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</si>
  <si>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</si>
  <si>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</si>
  <si>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</si>
  <si>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</si>
  <si>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</si>
  <si>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</si>
  <si>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</si>
  <si>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</si>
  <si>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</si>
  <si>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</si>
  <si>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</si>
  <si>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</si>
  <si>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</si>
  <si>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</si>
  <si>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</si>
  <si>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</si>
  <si>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</si>
  <si>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</si>
  <si>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</si>
  <si>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</si>
  <si>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</si>
  <si>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</si>
  <si>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</si>
  <si>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</si>
  <si>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</si>
  <si>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</si>
  <si>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</si>
  <si>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</si>
  <si>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</si>
  <si>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</si>
  <si>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</si>
  <si>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</si>
  <si>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</si>
  <si>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</si>
  <si>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</si>
  <si>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</si>
  <si>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</si>
  <si>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</si>
  <si>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</si>
  <si>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</si>
  <si>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</si>
  <si>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</si>
  <si>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</si>
  <si>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</si>
  <si>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</si>
  <si>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</si>
  <si>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</si>
  <si>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</si>
  <si>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</si>
  <si>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</si>
  <si>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</si>
  <si>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</si>
  <si>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</si>
  <si>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</si>
  <si>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</si>
  <si>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</si>
  <si>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</si>
  <si>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</si>
  <si>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</si>
  <si>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</si>
  <si>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</si>
  <si>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</si>
  <si>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</si>
  <si>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</si>
  <si>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</si>
  <si>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</si>
  <si>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</si>
  <si>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</si>
  <si>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</si>
  <si>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</si>
  <si>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</si>
  <si>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</si>
  <si>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</si>
  <si>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</si>
  <si>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</si>
  <si>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</si>
  <si>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</si>
  <si>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</si>
  <si>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</si>
  <si>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</si>
  <si>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</si>
  <si>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</si>
  <si>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</si>
  <si>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</si>
  <si>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</si>
  <si>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</si>
  <si>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</si>
  <si>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</si>
  <si>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</si>
  <si>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</si>
  <si>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</si>
  <si>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</si>
  <si>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</si>
  <si>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</si>
  <si>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</si>
  <si>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</si>
  <si>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</si>
  <si>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</si>
  <si>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</si>
  <si>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</si>
  <si>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</si>
  <si>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</si>
  <si>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</si>
  <si>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</si>
  <si>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</si>
  <si>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</si>
  <si>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</si>
  <si>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</si>
  <si>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</si>
  <si>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</si>
  <si>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</si>
  <si>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</si>
  <si>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</si>
  <si>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</si>
  <si>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</si>
  <si>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</si>
  <si>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</si>
  <si>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</si>
  <si>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</si>
  <si>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</si>
  <si>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</si>
  <si>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</si>
  <si>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</si>
  <si>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</si>
  <si>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</si>
  <si>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</si>
  <si>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</si>
  <si>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</si>
  <si>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</si>
  <si>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</si>
  <si>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</si>
  <si>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</si>
  <si>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</si>
  <si>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</si>
  <si>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</si>
  <si>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</si>
  <si>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</si>
  <si>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</si>
  <si>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</si>
  <si>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</si>
  <si>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</si>
  <si>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</si>
  <si>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</si>
  <si>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</si>
  <si>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</si>
  <si>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</si>
  <si>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</si>
  <si>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</si>
  <si>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</si>
  <si>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</si>
  <si>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</si>
  <si>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</si>
  <si>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</si>
  <si>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</si>
  <si>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</si>
  <si>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</si>
  <si>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</si>
  <si>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</si>
  <si>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</si>
  <si>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</si>
  <si>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</si>
  <si>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</si>
  <si>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</si>
  <si>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</si>
  <si>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</si>
  <si>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</si>
  <si>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</si>
  <si>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</si>
  <si>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</si>
  <si>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</si>
  <si>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</si>
  <si>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</si>
  <si>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</si>
  <si>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</si>
  <si>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</si>
  <si>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</si>
  <si>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</si>
  <si>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</si>
  <si>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</si>
  <si>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</si>
  <si>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</si>
  <si>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</si>
  <si>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</si>
  <si>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</si>
  <si>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</si>
  <si>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</si>
  <si>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</si>
  <si>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</si>
  <si>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</si>
  <si>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</si>
  <si>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</si>
  <si>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</si>
  <si>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</si>
  <si>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</si>
  <si>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</si>
  <si>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</si>
  <si>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</si>
  <si>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</si>
  <si>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</si>
  <si>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</si>
  <si>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</si>
  <si>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</si>
  <si>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</si>
  <si>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</si>
  <si>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</si>
  <si>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</si>
  <si>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</si>
  <si>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</si>
  <si>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</si>
  <si>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</si>
  <si>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</si>
  <si>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</si>
  <si>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</si>
  <si>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</si>
  <si>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</si>
  <si>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</si>
  <si>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</si>
  <si>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</si>
  <si>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</si>
  <si>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</si>
  <si>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</si>
  <si>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</si>
  <si>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</si>
  <si>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</si>
  <si>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</si>
  <si>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</si>
  <si>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</si>
  <si>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</si>
  <si>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</si>
  <si>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</si>
  <si>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</si>
  <si>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</si>
  <si>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</si>
  <si>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</si>
  <si>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</si>
  <si>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</si>
  <si>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</si>
  <si>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</si>
  <si>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</si>
  <si>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</si>
  <si>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</si>
  <si>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</si>
  <si>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</si>
  <si>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</si>
  <si>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</si>
  <si>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</si>
  <si>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</si>
  <si>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</si>
  <si>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</si>
  <si>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</si>
  <si>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</si>
  <si>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</si>
  <si>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</si>
  <si>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</si>
  <si>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</si>
  <si>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</si>
  <si>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</si>
  <si>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</si>
  <si>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</si>
  <si>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</si>
  <si>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</si>
  <si>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</si>
  <si>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</si>
  <si>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</si>
  <si>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</si>
  <si>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</si>
  <si>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</si>
  <si>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</si>
  <si>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</si>
  <si>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</si>
  <si>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</si>
  <si>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</si>
  <si>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</si>
  <si>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</si>
  <si>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</si>
  <si>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</si>
  <si>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</si>
  <si>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</si>
  <si>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</si>
  <si>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</si>
  <si>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</si>
  <si>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</si>
  <si>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</si>
  <si>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</si>
  <si>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</si>
  <si>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</si>
  <si>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</si>
  <si>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</si>
  <si>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</si>
  <si>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</si>
  <si>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</si>
  <si>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</si>
  <si>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</si>
  <si>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</si>
  <si>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</si>
  <si>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</si>
  <si>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</si>
  <si>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</si>
  <si>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</si>
  <si>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</si>
  <si>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</si>
  <si>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</si>
  <si>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</si>
  <si>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</si>
  <si>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</si>
  <si>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</si>
  <si>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</si>
  <si>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</si>
  <si>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</si>
  <si>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</si>
  <si>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</si>
  <si>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</si>
  <si>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</si>
  <si>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</si>
  <si>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</si>
  <si>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</si>
  <si>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</si>
  <si>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</si>
  <si>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</si>
  <si>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</si>
  <si>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</si>
  <si>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</si>
  <si>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</si>
  <si>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</si>
  <si>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</si>
  <si>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</si>
  <si>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</si>
  <si>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</si>
  <si>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</si>
  <si>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</si>
  <si>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</si>
  <si>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</si>
  <si>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</si>
  <si>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</si>
  <si>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</si>
  <si>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</si>
  <si>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</si>
  <si>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</si>
  <si>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</si>
  <si>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</si>
  <si>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</si>
  <si>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</si>
  <si>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</si>
  <si>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</si>
  <si>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</si>
  <si>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</si>
  <si>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</si>
  <si>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</si>
  <si>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</si>
  <si>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</si>
  <si>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</si>
  <si>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</si>
  <si>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</si>
  <si>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</si>
  <si>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</si>
  <si>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</si>
  <si>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</si>
  <si>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</si>
  <si>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</si>
  <si>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</si>
  <si>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</si>
  <si>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</si>
  <si>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</si>
  <si>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</si>
  <si>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</si>
  <si>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</si>
  <si>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</si>
  <si>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</si>
  <si>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</si>
  <si>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</si>
  <si>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</si>
  <si>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</si>
  <si>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</si>
  <si>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</si>
  <si>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</si>
  <si>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</si>
  <si>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</si>
  <si>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</si>
  <si>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</si>
  <si>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</si>
  <si>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</si>
  <si>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</si>
  <si>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</si>
  <si>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</si>
  <si>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</si>
  <si>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</si>
  <si>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</si>
  <si>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</si>
  <si>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</si>
  <si>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</si>
  <si>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</si>
  <si>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</si>
  <si>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</si>
  <si>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</si>
  <si>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</si>
  <si>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</si>
  <si>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</si>
  <si>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</si>
  <si>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</si>
  <si>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</si>
  <si>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</si>
  <si>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</si>
  <si>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</si>
  <si>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</si>
  <si>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</si>
  <si>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</si>
  <si>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</si>
  <si>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</si>
  <si>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</si>
  <si>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</si>
  <si>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</si>
  <si>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</si>
  <si>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</si>
  <si>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</si>
  <si>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</si>
  <si>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</si>
  <si>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</si>
  <si>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</si>
  <si>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</si>
  <si>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</si>
  <si>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</si>
  <si>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</si>
  <si>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</si>
  <si>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</si>
  <si>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</si>
  <si>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</si>
  <si>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</si>
  <si>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</si>
  <si>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</si>
  <si>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</si>
  <si>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</si>
  <si>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</si>
  <si>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</si>
  <si>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</si>
  <si>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</si>
  <si>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</si>
  <si>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</si>
  <si>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</si>
  <si>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</si>
  <si>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</si>
  <si>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</si>
  <si>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</si>
  <si>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</si>
  <si>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</si>
  <si>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</si>
  <si>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</si>
  <si>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</si>
  <si>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</si>
  <si>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</si>
  <si>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</si>
  <si>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</si>
  <si>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</si>
  <si>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</si>
  <si>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</si>
  <si>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</si>
  <si>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</si>
  <si>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</si>
  <si>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</si>
  <si>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</si>
  <si>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</si>
  <si>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</si>
  <si>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</si>
  <si>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</si>
  <si>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</si>
  <si>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</si>
  <si>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</si>
  <si>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</si>
  <si>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</si>
  <si>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</si>
  <si>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</si>
  <si>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</si>
  <si>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</si>
  <si>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</si>
  <si>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</si>
  <si>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</si>
  <si>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</si>
  <si>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</si>
  <si>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</si>
  <si>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</si>
  <si>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</si>
  <si>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</si>
  <si>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</si>
  <si>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</si>
  <si>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</si>
  <si>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</si>
  <si>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</si>
  <si>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</si>
  <si>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</si>
  <si>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</si>
  <si>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</si>
  <si>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</si>
  <si>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</si>
  <si>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</si>
  <si>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</si>
  <si>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</si>
  <si>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</si>
  <si>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</si>
  <si>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</si>
  <si>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</si>
  <si>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</si>
  <si>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</si>
  <si>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</si>
  <si>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</si>
  <si>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</si>
  <si>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</si>
  <si>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</si>
  <si>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</si>
  <si>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</si>
  <si>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</si>
  <si>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</si>
  <si>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</si>
  <si>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</si>
  <si>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</si>
  <si>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</si>
  <si>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</si>
  <si>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</si>
  <si>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</si>
  <si>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</si>
  <si>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</si>
  <si>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</si>
  <si>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</si>
  <si>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</si>
  <si>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</si>
  <si>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</si>
  <si>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</si>
  <si>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</si>
  <si>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</si>
  <si>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</si>
  <si>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</si>
  <si>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</si>
  <si>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</si>
  <si>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</si>
  <si>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</si>
  <si>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</si>
  <si>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</si>
  <si>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</si>
  <si>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</si>
  <si>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</si>
  <si>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</si>
  <si>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</si>
  <si>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</si>
  <si>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</si>
  <si>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</si>
  <si>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</si>
  <si>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</si>
  <si>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</si>
  <si>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</si>
  <si>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</si>
  <si>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</si>
  <si>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</si>
  <si>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</si>
  <si>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</si>
  <si>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</si>
  <si>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</si>
  <si>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</si>
  <si>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</si>
  <si>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</si>
  <si>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</si>
  <si>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</si>
  <si>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</si>
  <si>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</si>
  <si>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</si>
  <si>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</si>
  <si>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</si>
  <si>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</si>
  <si>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</si>
  <si>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</si>
  <si>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</si>
  <si>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</si>
  <si>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</si>
  <si>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</si>
  <si>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</si>
  <si>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</si>
  <si>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</si>
  <si>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</si>
  <si>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</si>
  <si>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</si>
  <si>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</si>
  <si>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</si>
  <si>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</si>
  <si>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</si>
  <si>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</si>
  <si>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</si>
  <si>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</si>
  <si>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</si>
  <si>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</si>
  <si>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</si>
  <si>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</si>
  <si>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</si>
  <si>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</si>
  <si>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</si>
  <si>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</si>
  <si>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</si>
  <si>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</si>
  <si>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</si>
  <si>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</si>
  <si>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</si>
  <si>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</si>
  <si>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</si>
  <si>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</si>
  <si>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</si>
  <si>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</si>
  <si>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</si>
  <si>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</si>
  <si>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</si>
  <si>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</si>
  <si>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</si>
  <si>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</si>
  <si>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</si>
  <si>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</si>
  <si>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</si>
  <si>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</si>
  <si>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</si>
  <si>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</si>
  <si>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</si>
  <si>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</si>
  <si>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</si>
  <si>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</si>
  <si>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</si>
  <si>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</si>
  <si>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</si>
  <si>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</si>
  <si>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</si>
  <si>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</si>
  <si>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</si>
  <si>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</si>
  <si>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</si>
  <si>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</si>
  <si>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</si>
  <si>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</si>
  <si>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</si>
  <si>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</si>
  <si>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</si>
  <si>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</si>
  <si>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</si>
  <si>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</si>
  <si>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</si>
  <si>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</si>
  <si>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</si>
  <si>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</si>
  <si>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</si>
  <si>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</si>
  <si>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</si>
  <si>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</si>
  <si>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</si>
  <si>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</si>
  <si>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</si>
  <si>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</si>
  <si>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</si>
  <si>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</si>
  <si>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</si>
  <si>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</si>
  <si>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</si>
  <si>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</si>
  <si>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</si>
  <si>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</si>
  <si>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</si>
  <si>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</si>
  <si>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</si>
  <si>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</si>
  <si>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</si>
  <si>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</si>
  <si>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</si>
  <si>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</si>
  <si>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</si>
  <si>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</si>
  <si>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</si>
  <si>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</si>
  <si>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</si>
  <si>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</si>
  <si>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</si>
  <si>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</si>
  <si>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</si>
  <si>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</si>
  <si>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</si>
  <si>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</si>
  <si>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</si>
  <si>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</si>
  <si>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</si>
  <si>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</si>
  <si>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</si>
  <si>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</si>
  <si>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</si>
  <si>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</si>
  <si>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</si>
  <si>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</si>
  <si>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</si>
  <si>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</si>
  <si>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</si>
  <si>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</si>
  <si>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</si>
  <si>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</si>
  <si>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</si>
  <si>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</si>
  <si>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</si>
  <si>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</si>
  <si>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</si>
  <si>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</si>
  <si>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</si>
  <si>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</si>
  <si>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</si>
  <si>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</si>
  <si>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</si>
  <si>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</si>
  <si>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</si>
  <si>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</si>
  <si>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</si>
  <si>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</si>
  <si>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</si>
  <si>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</si>
  <si>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</si>
  <si>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</si>
  <si>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</si>
  <si>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</si>
  <si>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</si>
  <si>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</si>
  <si>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</si>
  <si>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</si>
  <si>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</si>
  <si>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</si>
  <si>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</si>
  <si>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</si>
  <si>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</si>
  <si>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</si>
  <si>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</si>
  <si>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</si>
  <si>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</si>
  <si>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</si>
  <si>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</si>
  <si>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</si>
  <si>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</si>
  <si>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</si>
  <si>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</si>
  <si>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</si>
  <si>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</si>
  <si>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</si>
  <si>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</si>
  <si>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</si>
  <si>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</si>
  <si>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</si>
  <si>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</si>
  <si>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</si>
  <si>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</si>
  <si>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</si>
  <si>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</si>
  <si>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</si>
  <si>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</si>
  <si>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</si>
  <si>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</si>
  <si>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</si>
  <si>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</si>
  <si>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</si>
  <si>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</si>
  <si>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</si>
  <si>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</si>
  <si>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</si>
  <si>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</si>
  <si>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</si>
  <si>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</si>
  <si>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</si>
  <si>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</si>
  <si>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</si>
  <si>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</si>
  <si>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</si>
  <si>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</si>
  <si>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</si>
  <si>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</si>
  <si>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</si>
  <si>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</si>
  <si>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</si>
  <si>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</si>
  <si>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</si>
  <si>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</si>
  <si>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</si>
  <si>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</si>
  <si>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</si>
  <si>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</si>
  <si>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</si>
  <si>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</si>
  <si>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</si>
  <si>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</si>
  <si>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</si>
  <si>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</si>
  <si>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</si>
  <si>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</si>
  <si>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</si>
  <si>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</si>
  <si>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</si>
  <si>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</si>
  <si>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</si>
  <si>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</si>
  <si>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</si>
  <si>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</si>
  <si>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</si>
  <si>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</si>
  <si>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</si>
  <si>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</si>
  <si>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</si>
  <si>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</si>
  <si>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</si>
  <si>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</si>
  <si>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</si>
  <si>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</si>
  <si>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</si>
  <si>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</si>
  <si>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</si>
  <si>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</si>
  <si>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</si>
  <si>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</si>
  <si>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</si>
  <si>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</si>
  <si>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</si>
  <si>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</si>
  <si>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</si>
  <si>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</si>
  <si>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</si>
  <si>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</si>
  <si>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</si>
  <si>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</si>
  <si>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</si>
  <si>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</si>
  <si>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</si>
  <si>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</si>
  <si>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</si>
  <si>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</si>
  <si>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</si>
  <si>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</si>
  <si>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</si>
  <si>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</si>
  <si>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</si>
  <si>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</si>
  <si>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</si>
  <si>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</si>
  <si>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</si>
  <si>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</si>
  <si>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</si>
  <si>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</si>
  <si>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</si>
  <si>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</si>
  <si>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</si>
  <si>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</si>
  <si>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</si>
  <si>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</si>
  <si>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</si>
  <si>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</si>
  <si>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</si>
  <si>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</si>
  <si>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</si>
  <si>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</si>
  <si>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</si>
  <si>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</si>
  <si>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</si>
  <si>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</si>
  <si>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</si>
  <si>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</si>
  <si>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</si>
  <si>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</si>
  <si>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</si>
  <si>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</si>
  <si>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</si>
  <si>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</si>
  <si>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</si>
  <si>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</si>
  <si>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</si>
  <si>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</si>
  <si>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</si>
  <si>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</si>
  <si>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</si>
  <si>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</si>
  <si>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</si>
  <si>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</si>
  <si>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</si>
  <si>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</si>
  <si>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</si>
  <si>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</si>
  <si>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</si>
  <si>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</si>
  <si>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</si>
  <si>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</si>
  <si>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</si>
  <si>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</si>
  <si>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</si>
  <si>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</si>
  <si>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</si>
  <si>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</si>
  <si>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</si>
  <si>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</si>
  <si>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</si>
  <si>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</si>
  <si>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</si>
  <si>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</si>
  <si>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</si>
  <si>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</si>
  <si>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</si>
  <si>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</si>
  <si>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</si>
  <si>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</si>
  <si>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</si>
  <si>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</si>
  <si>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</si>
  <si>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</si>
  <si>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</si>
  <si>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</si>
  <si>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</si>
  <si>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</si>
  <si>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</si>
  <si>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</si>
  <si>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</si>
  <si>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</si>
  <si>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</si>
  <si>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</si>
  <si>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</si>
  <si>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</si>
  <si>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</si>
  <si>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</si>
  <si>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</si>
  <si>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</si>
  <si>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</si>
  <si>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</si>
  <si>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</si>
  <si>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</si>
  <si>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</si>
  <si>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</si>
  <si>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</si>
  <si>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</si>
  <si>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</si>
  <si>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</si>
  <si>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</si>
  <si>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</si>
  <si>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</si>
  <si>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</si>
  <si>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</si>
  <si>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</si>
  <si>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</si>
  <si>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</si>
  <si>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</si>
  <si>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</si>
  <si>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</si>
  <si>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</si>
  <si>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</si>
  <si>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</si>
  <si>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</si>
  <si>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</si>
  <si>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</si>
  <si>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</si>
  <si>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</si>
  <si>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</si>
  <si>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</si>
  <si>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</si>
  <si>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</si>
  <si>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</si>
  <si>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</si>
  <si>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</si>
  <si>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</si>
  <si>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</si>
  <si>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</si>
  <si>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</si>
  <si>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</si>
  <si>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</si>
  <si>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</si>
  <si>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</si>
  <si>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</si>
  <si>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</si>
  <si>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</si>
  <si>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</si>
  <si>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</si>
  <si>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</si>
  <si>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</si>
  <si>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</si>
  <si>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</si>
  <si>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</si>
  <si>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</si>
  <si>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</si>
  <si>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</si>
  <si>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</si>
  <si>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</si>
  <si>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</si>
  <si>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</si>
  <si>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</si>
  <si>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</si>
  <si>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</si>
  <si>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</si>
  <si>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</si>
  <si>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</si>
  <si>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</si>
  <si>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</si>
  <si>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</si>
  <si>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</si>
  <si>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</si>
  <si>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</si>
  <si>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</si>
  <si>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</si>
  <si>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</si>
  <si>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</si>
  <si>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</si>
  <si>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</si>
  <si>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</si>
  <si>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</si>
  <si>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</si>
  <si>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</si>
  <si>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</si>
  <si>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</si>
  <si>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</si>
  <si>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</si>
  <si>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</si>
  <si>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</si>
  <si>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</si>
  <si>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</si>
  <si>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</si>
  <si>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</si>
  <si>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</si>
  <si>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</si>
  <si>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</si>
  <si>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</si>
  <si>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</si>
  <si>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</si>
  <si>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</si>
  <si>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</si>
  <si>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</si>
  <si>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</si>
  <si>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</si>
  <si>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</si>
  <si>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</si>
  <si>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</si>
  <si>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</si>
  <si>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</si>
  <si>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</si>
  <si>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</si>
  <si>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</si>
  <si>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</si>
  <si>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</si>
  <si>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</si>
  <si>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</si>
  <si>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</si>
  <si>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</si>
  <si>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</si>
  <si>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</si>
  <si>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</si>
  <si>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</si>
  <si>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</si>
  <si>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</si>
  <si>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</si>
  <si>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</si>
  <si>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</si>
  <si>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</si>
  <si>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</si>
  <si>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</si>
  <si>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</si>
  <si>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</si>
  <si>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</si>
  <si>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</si>
  <si>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</si>
  <si>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</si>
  <si>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</si>
  <si>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</si>
  <si>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</si>
  <si>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</si>
  <si>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</si>
  <si>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</si>
  <si>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</si>
  <si>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</si>
  <si>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</si>
  <si>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</si>
  <si>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</si>
  <si>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</si>
  <si>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</si>
  <si>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</si>
  <si>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</si>
  <si>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</si>
  <si>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</si>
  <si>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</si>
  <si>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</si>
  <si>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</si>
  <si>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</si>
  <si>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</si>
  <si>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</si>
  <si>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</si>
  <si>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</si>
  <si>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</si>
  <si>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</si>
  <si>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</si>
  <si>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</si>
  <si>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</si>
  <si>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</si>
  <si>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</si>
  <si>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</si>
  <si>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</si>
  <si>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</si>
  <si>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</si>
  <si>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</si>
  <si>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</si>
  <si>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</si>
  <si>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</si>
  <si>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</si>
  <si>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</si>
  <si>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</si>
  <si>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</si>
  <si>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</si>
  <si>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</si>
  <si>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</si>
  <si>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</si>
  <si>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</si>
  <si>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</si>
  <si>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</si>
  <si>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</si>
  <si>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</si>
  <si>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</si>
  <si>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</si>
  <si>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</si>
  <si>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</si>
  <si>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</si>
  <si>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</si>
  <si>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</si>
  <si>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</si>
  <si>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</si>
  <si>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</si>
  <si>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</si>
  <si>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</si>
  <si>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</si>
  <si>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</si>
  <si>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</si>
  <si>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</si>
  <si>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</si>
  <si>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</si>
  <si>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</si>
  <si>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</si>
  <si>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</si>
  <si>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</si>
  <si>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</si>
  <si>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</si>
  <si>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</si>
  <si>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</si>
  <si>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</si>
  <si>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</si>
  <si>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</si>
  <si>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</si>
  <si>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</si>
  <si>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</si>
  <si>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</si>
  <si>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</si>
  <si>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</si>
  <si>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</si>
  <si>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</si>
  <si>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</si>
  <si>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</si>
  <si>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</si>
  <si>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</si>
  <si>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</si>
  <si>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</si>
  <si>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</si>
  <si>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</si>
  <si>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</si>
  <si>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</si>
  <si>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</si>
  <si>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</si>
  <si>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</si>
  <si>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</si>
  <si>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</si>
  <si>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</si>
  <si>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</si>
  <si>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</si>
  <si>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</si>
  <si>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</si>
  <si>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</si>
  <si>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</si>
  <si>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</si>
  <si>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</si>
  <si>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</si>
  <si>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</si>
  <si>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</si>
  <si>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</si>
  <si>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</si>
  <si>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</si>
  <si>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</si>
  <si>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</si>
  <si>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</si>
  <si>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</si>
  <si>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</si>
  <si>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</si>
  <si>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</si>
  <si>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</si>
  <si>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</si>
  <si>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</si>
  <si>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</si>
  <si>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</si>
  <si>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</si>
  <si>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</si>
  <si>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</si>
  <si>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</si>
  <si>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</si>
  <si>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</si>
  <si>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</si>
  <si>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</si>
  <si>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</si>
  <si>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</si>
  <si>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</si>
  <si>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</si>
  <si>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</si>
  <si>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</si>
  <si>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</si>
  <si>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</si>
  <si>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</si>
  <si>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</si>
  <si>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</si>
  <si>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</si>
  <si>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</si>
  <si>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</si>
  <si>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</si>
  <si>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</si>
  <si>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</si>
  <si>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</si>
  <si>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</si>
  <si>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</si>
  <si>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</si>
  <si>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</si>
  <si>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</si>
  <si>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</si>
  <si>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</si>
  <si>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</si>
  <si>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</si>
  <si>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</si>
  <si>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</si>
  <si>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</si>
  <si>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</si>
  <si>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</si>
  <si>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</si>
  <si>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</si>
  <si>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</si>
  <si>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</si>
  <si>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</si>
  <si>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</si>
  <si>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</si>
  <si>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</si>
  <si>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</si>
  <si>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</si>
  <si>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</si>
  <si>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</si>
  <si>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</si>
  <si>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</si>
  <si>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</si>
  <si>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</si>
  <si>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</si>
  <si>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</si>
  <si>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</si>
  <si>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</si>
  <si>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</si>
  <si>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</si>
  <si>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</si>
  <si>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</si>
  <si>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</si>
  <si>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</si>
  <si>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</si>
  <si>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</si>
  <si>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</si>
  <si>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</si>
  <si>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</si>
  <si>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</si>
  <si>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</si>
  <si>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</si>
  <si>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</si>
  <si>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</si>
  <si>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</si>
  <si>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</si>
  <si>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</si>
  <si>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</si>
  <si>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</si>
  <si>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</si>
  <si>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</si>
  <si>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</si>
  <si>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</si>
  <si>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</si>
  <si>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</si>
  <si>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</si>
  <si>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</si>
  <si>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</si>
  <si>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</si>
  <si>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</si>
  <si>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</si>
  <si>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</si>
  <si>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</si>
  <si>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</si>
  <si>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</si>
  <si>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</si>
  <si>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</si>
  <si>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</si>
  <si>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</si>
  <si>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</si>
  <si>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</si>
  <si>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</si>
  <si>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</si>
  <si>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</si>
  <si>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</si>
  <si>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</si>
  <si>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</si>
  <si>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</si>
  <si>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</si>
  <si>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</si>
  <si>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</si>
  <si>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</si>
  <si>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</si>
  <si>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</si>
  <si>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</si>
  <si>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</si>
  <si>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</si>
  <si>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</si>
  <si>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</si>
  <si>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</si>
  <si>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</si>
  <si>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</si>
  <si>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</si>
  <si>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</si>
  <si>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</si>
  <si>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</si>
  <si>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</si>
  <si>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</si>
  <si>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</si>
  <si>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</si>
  <si>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</si>
  <si>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</si>
  <si>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</si>
  <si>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</si>
  <si>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</si>
  <si>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</si>
  <si>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</si>
  <si>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</si>
  <si>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</si>
  <si>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</si>
  <si>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</si>
  <si>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</si>
  <si>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</si>
  <si>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</si>
  <si>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</si>
  <si>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</si>
  <si>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</si>
  <si>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</si>
  <si>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</si>
  <si>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</si>
  <si>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</si>
  <si>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</si>
  <si>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</si>
  <si>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</si>
  <si>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</si>
  <si>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</si>
  <si>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</si>
  <si>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</si>
  <si>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</si>
  <si>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</si>
  <si>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</si>
  <si>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</si>
  <si>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</si>
  <si>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</si>
  <si>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</si>
  <si>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</si>
  <si>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</si>
  <si>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</si>
  <si>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</si>
  <si>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</si>
  <si>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</si>
  <si>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</si>
  <si>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</si>
  <si>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</si>
  <si>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</si>
  <si>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</si>
  <si>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</si>
  <si>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</si>
  <si>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</si>
  <si>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</si>
  <si>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</si>
  <si>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</si>
  <si>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</si>
  <si>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</si>
  <si>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</si>
  <si>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</si>
  <si>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</si>
  <si>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</si>
  <si>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</si>
  <si>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</si>
  <si>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</si>
  <si>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</si>
  <si>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</si>
  <si>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</si>
  <si>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</si>
  <si>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</si>
  <si>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</si>
  <si>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</si>
  <si>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</si>
  <si>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</si>
  <si>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</si>
  <si>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</si>
  <si>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</si>
  <si>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</si>
  <si>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</si>
  <si>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</si>
  <si>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</si>
  <si>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</si>
  <si>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</si>
  <si>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</si>
  <si>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</si>
  <si>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</si>
  <si>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</si>
  <si>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</si>
  <si>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</si>
  <si>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</si>
  <si>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</si>
  <si>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</si>
  <si>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</si>
  <si>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</si>
  <si>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</si>
  <si>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</si>
  <si>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</si>
  <si>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</si>
  <si>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</si>
  <si>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</si>
  <si>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</si>
  <si>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</si>
  <si>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</si>
  <si>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</si>
  <si>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</si>
  <si>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</si>
  <si>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</si>
  <si>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</si>
  <si>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</si>
  <si>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</si>
  <si>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</si>
  <si>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</si>
  <si>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</si>
  <si>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</si>
  <si>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</si>
  <si>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</si>
  <si>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</si>
  <si>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</si>
  <si>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</si>
  <si>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</si>
  <si>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</si>
  <si>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</si>
  <si>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</si>
  <si>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</si>
  <si>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</si>
  <si>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</si>
  <si>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</si>
  <si>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</si>
  <si>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</si>
  <si>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</si>
  <si>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</si>
  <si>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</si>
  <si>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</si>
  <si>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</si>
  <si>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</si>
  <si>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</si>
  <si>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</si>
  <si>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</si>
  <si>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</si>
  <si>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</si>
  <si>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</si>
  <si>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</si>
  <si>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</si>
  <si>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</si>
  <si>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</si>
  <si>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</si>
  <si>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</si>
  <si>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</si>
  <si>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</si>
  <si>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</si>
  <si>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</si>
  <si>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</si>
  <si>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</si>
  <si>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</si>
  <si>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</si>
  <si>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</si>
  <si>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</si>
  <si>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</si>
  <si>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</si>
  <si>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</si>
  <si>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</si>
  <si>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</si>
  <si>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</si>
  <si>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</si>
  <si>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</si>
  <si>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</si>
  <si>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</si>
  <si>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</si>
  <si>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</si>
  <si>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</si>
  <si>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</si>
  <si>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</si>
  <si>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</si>
  <si>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</si>
  <si>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</si>
  <si>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</si>
  <si>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</si>
  <si>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</si>
  <si>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</si>
  <si>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</si>
  <si>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</si>
  <si>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</si>
  <si>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</si>
  <si>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</si>
  <si>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</si>
  <si>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</si>
  <si>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</si>
  <si>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</si>
  <si>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</si>
  <si>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</si>
  <si>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</si>
  <si>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</si>
  <si>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</si>
  <si>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</si>
  <si>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</si>
  <si>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</si>
  <si>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</si>
  <si>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</si>
  <si>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</si>
  <si>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</si>
  <si>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</si>
  <si>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</si>
  <si>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</si>
  <si>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</si>
  <si>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</si>
  <si>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</si>
  <si>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</si>
  <si>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</si>
  <si>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</si>
  <si>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</si>
  <si>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</si>
  <si>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</si>
  <si>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</si>
  <si>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</si>
  <si>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</si>
  <si>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</si>
  <si>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</si>
  <si>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</si>
  <si>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</si>
  <si>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</si>
  <si>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</si>
  <si>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</si>
  <si>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</si>
  <si>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</si>
  <si>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</si>
  <si>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</si>
  <si>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</si>
  <si>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</si>
  <si>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</si>
  <si>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</si>
  <si>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</si>
  <si>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</si>
  <si>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</si>
  <si>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</si>
  <si>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</si>
  <si>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</si>
  <si>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</si>
  <si>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</si>
  <si>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</si>
  <si>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</si>
  <si>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</si>
  <si>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</si>
  <si>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</si>
  <si>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</si>
  <si>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</si>
  <si>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</si>
  <si>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</si>
  <si>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</si>
  <si>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</si>
  <si>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</si>
  <si>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</si>
  <si>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</si>
  <si>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</si>
  <si>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</si>
  <si>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</si>
  <si>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</si>
  <si>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</si>
  <si>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</si>
  <si>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</si>
  <si>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</si>
  <si>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</si>
  <si>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</si>
  <si>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</si>
  <si>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</si>
  <si>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</si>
  <si>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</si>
  <si>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</si>
  <si>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</si>
  <si>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</si>
  <si>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</si>
  <si>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</si>
  <si>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</si>
  <si>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</si>
  <si>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</si>
  <si>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</si>
  <si>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</si>
  <si>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</si>
  <si>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</si>
  <si>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</si>
  <si>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</si>
  <si>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</si>
  <si>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</si>
  <si>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</si>
  <si>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</si>
  <si>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</si>
  <si>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</si>
  <si>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</si>
  <si>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</si>
  <si>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</si>
  <si>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</si>
  <si>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</si>
  <si>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</si>
  <si>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</si>
  <si>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</si>
  <si>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</si>
  <si>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</si>
  <si>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</si>
  <si>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</si>
  <si>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</si>
  <si>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</si>
  <si>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</si>
  <si>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</si>
  <si>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</si>
  <si>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</si>
  <si>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</si>
  <si>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</si>
  <si>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</si>
  <si>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</si>
  <si>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</si>
  <si>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</si>
  <si>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</si>
  <si>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</si>
  <si>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</si>
  <si>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</si>
  <si>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</si>
  <si>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</si>
  <si>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</si>
  <si>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</si>
  <si>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</si>
  <si>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</si>
  <si>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</si>
  <si>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</si>
  <si>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</si>
  <si>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</si>
  <si>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</si>
  <si>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</si>
  <si>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</si>
  <si>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</si>
  <si>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</si>
  <si>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</si>
  <si>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</si>
  <si>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</si>
  <si>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</si>
  <si>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</si>
  <si>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</si>
  <si>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</si>
  <si>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</si>
  <si>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</si>
  <si>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</si>
  <si>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</si>
  <si>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</si>
  <si>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</si>
  <si>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</si>
  <si>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</si>
  <si>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</si>
  <si>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</si>
  <si>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</si>
  <si>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</si>
  <si>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</si>
  <si>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</si>
  <si>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</si>
  <si>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</si>
  <si>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</si>
  <si>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</si>
  <si>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</si>
  <si>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</si>
  <si>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</si>
  <si>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</si>
  <si>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</si>
  <si>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</si>
  <si>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</si>
  <si>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</si>
  <si>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</si>
  <si>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</si>
  <si>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</si>
  <si>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</si>
  <si>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</si>
  <si>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</si>
  <si>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</si>
  <si>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</si>
  <si>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</si>
  <si>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</si>
  <si>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</si>
  <si>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</si>
  <si>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</si>
  <si>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</si>
  <si>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</si>
  <si>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</si>
  <si>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</si>
  <si>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</si>
  <si>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</si>
  <si>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</si>
  <si>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</si>
  <si>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</si>
  <si>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</si>
  <si>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</si>
  <si>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</si>
  <si>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</si>
  <si>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</si>
  <si>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</si>
  <si>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</si>
  <si>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</si>
  <si>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</si>
  <si>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</si>
  <si>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</si>
  <si>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</si>
  <si>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</si>
  <si>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</si>
  <si>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</si>
  <si>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</si>
  <si>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</si>
  <si>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</si>
  <si>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</si>
  <si>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</si>
  <si>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</si>
  <si>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</si>
  <si>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</si>
  <si>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</si>
  <si>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</si>
  <si>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</si>
  <si>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</si>
  <si>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</si>
  <si>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</si>
  <si>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</si>
  <si>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</si>
  <si>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</si>
  <si>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</si>
  <si>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</si>
  <si>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</si>
  <si>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</si>
  <si>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</si>
  <si>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</si>
  <si>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</si>
  <si>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</si>
  <si>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</si>
  <si>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</si>
  <si>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</si>
  <si>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</si>
  <si>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</si>
  <si>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</si>
  <si>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</si>
  <si>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</si>
  <si>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</si>
  <si>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</si>
  <si>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</si>
  <si>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</si>
  <si>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</si>
  <si>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</si>
  <si>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</si>
  <si>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</si>
  <si>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</si>
  <si>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</si>
  <si>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</si>
  <si>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</si>
  <si>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</si>
  <si>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</si>
  <si>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</si>
  <si>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</si>
  <si>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</si>
  <si>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</si>
  <si>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</si>
  <si>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</si>
  <si>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</si>
  <si>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</si>
  <si>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</si>
  <si>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</si>
  <si>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</si>
  <si>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</si>
  <si>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</si>
  <si>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</si>
  <si>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</si>
  <si>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</si>
  <si>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</si>
  <si>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</si>
  <si>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</si>
  <si>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</si>
  <si>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</si>
  <si>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</si>
  <si>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</si>
  <si>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</si>
  <si>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</si>
  <si>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</si>
  <si>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</si>
  <si>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</si>
  <si>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</si>
  <si>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</si>
  <si>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</si>
  <si>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</si>
  <si>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</si>
  <si>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</si>
  <si>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</si>
  <si>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</si>
  <si>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</si>
  <si>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</si>
  <si>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</si>
  <si>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</si>
  <si>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</si>
  <si>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</si>
  <si>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</si>
  <si>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</si>
  <si>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</si>
  <si>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</si>
  <si>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</si>
  <si>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</si>
  <si>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</si>
  <si>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</si>
  <si>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</si>
  <si>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</si>
  <si>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</si>
  <si>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</si>
  <si>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</si>
  <si>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</si>
  <si>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</si>
  <si>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</si>
  <si>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</si>
  <si>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</si>
  <si>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</si>
  <si>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</si>
  <si>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</si>
  <si>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</si>
  <si>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</si>
  <si>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</si>
  <si>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</si>
  <si>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</si>
  <si>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</si>
  <si>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</si>
  <si>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</si>
  <si>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</si>
  <si>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</si>
  <si>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</si>
  <si>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</si>
  <si>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</si>
  <si>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</si>
  <si>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</si>
  <si>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</si>
  <si>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</si>
  <si>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</si>
  <si>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</si>
  <si>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</si>
  <si>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</si>
  <si>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</si>
  <si>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</si>
  <si>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</si>
  <si>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</si>
  <si>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</si>
  <si>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</si>
  <si>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</si>
  <si>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</si>
  <si>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</si>
  <si>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</si>
  <si>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</si>
  <si>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</si>
  <si>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</si>
  <si>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</si>
  <si>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</si>
  <si>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</si>
  <si>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</si>
  <si>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</si>
  <si>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</si>
  <si>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</si>
  <si>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</si>
  <si>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</si>
  <si>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</si>
  <si>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</si>
  <si>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</si>
  <si>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</si>
  <si>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</si>
  <si>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</si>
  <si>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</si>
  <si>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</si>
  <si>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</si>
  <si>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</si>
  <si>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</si>
  <si>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</si>
  <si>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</si>
  <si>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</si>
  <si>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</si>
  <si>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</si>
  <si>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</si>
  <si>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</si>
  <si>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</si>
  <si>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</si>
  <si>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</si>
  <si>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</si>
  <si>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</si>
  <si>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</si>
  <si>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</si>
  <si>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</si>
  <si>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</si>
  <si>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</si>
  <si>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</si>
  <si>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</si>
  <si>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</si>
  <si>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</si>
  <si>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</si>
  <si>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</si>
  <si>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</si>
  <si>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</si>
  <si>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</si>
  <si>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</si>
  <si>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</si>
  <si>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</si>
  <si>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</si>
  <si>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</si>
  <si>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</si>
  <si>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</si>
  <si>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</si>
  <si>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</si>
  <si>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</si>
  <si>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</si>
  <si>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</si>
  <si>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</si>
  <si>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</si>
  <si>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</si>
  <si>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</si>
  <si>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</si>
  <si>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</si>
  <si>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</si>
  <si>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</si>
  <si>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</si>
  <si>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</si>
  <si>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</si>
  <si>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</si>
  <si>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</si>
  <si>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</si>
  <si>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</si>
  <si>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</si>
  <si>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</si>
  <si>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</si>
  <si>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</si>
  <si>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</si>
  <si>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</si>
  <si>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</si>
  <si>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</si>
  <si>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</si>
  <si>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</si>
  <si>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</si>
  <si>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</si>
  <si>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</si>
  <si>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</si>
  <si>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</si>
  <si>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</si>
  <si>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</si>
  <si>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</si>
  <si>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</si>
  <si>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</si>
  <si>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</si>
  <si>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</si>
  <si>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</si>
  <si>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</si>
  <si>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</si>
  <si>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</si>
  <si>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</si>
  <si>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</si>
  <si>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</si>
  <si>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</si>
  <si>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</si>
  <si>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</si>
  <si>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</si>
  <si>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</si>
  <si>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</si>
  <si>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</si>
  <si>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</si>
  <si>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</si>
  <si>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</si>
  <si>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</si>
  <si>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</si>
  <si>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</si>
  <si>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</si>
  <si>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</si>
  <si>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</si>
  <si>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</si>
  <si>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</si>
  <si>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</si>
  <si>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</si>
  <si>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</si>
  <si>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</si>
  <si>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</si>
  <si>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</si>
  <si>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</si>
  <si>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</si>
  <si>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</si>
  <si>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</si>
  <si>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</si>
  <si>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</si>
  <si>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</si>
  <si>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</si>
  <si>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</si>
  <si>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</si>
  <si>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</si>
  <si>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</si>
  <si>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</si>
  <si>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</si>
  <si>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</si>
  <si>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</si>
  <si>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</si>
  <si>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</si>
  <si>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</si>
  <si>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</si>
  <si>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</si>
  <si>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</si>
  <si>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</si>
  <si>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</si>
  <si>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</si>
  <si>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</si>
  <si>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</si>
  <si>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</si>
  <si>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</si>
  <si>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</si>
  <si>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</si>
  <si>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</si>
  <si>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</si>
  <si>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</si>
  <si>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</si>
  <si>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</si>
  <si>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</si>
  <si>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</si>
  <si>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</si>
  <si>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</si>
  <si>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</si>
  <si>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</si>
  <si>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</si>
  <si>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</si>
  <si>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</si>
  <si>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</si>
  <si>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</si>
  <si>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</si>
  <si>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</si>
  <si>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</si>
  <si>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</si>
  <si>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</si>
  <si>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</si>
  <si>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</si>
  <si>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</si>
  <si>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</si>
  <si>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</si>
  <si>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</si>
  <si>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</si>
  <si>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</si>
  <si>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</si>
  <si>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</si>
  <si>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</si>
  <si>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</si>
  <si>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</si>
  <si>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</si>
  <si>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</si>
  <si>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</si>
  <si>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</si>
  <si>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</si>
  <si>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</si>
  <si>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</si>
  <si>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</si>
  <si>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</si>
  <si>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</si>
  <si>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</si>
  <si>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</si>
  <si>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</si>
  <si>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</si>
  <si>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</si>
  <si>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</si>
  <si>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</si>
  <si>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</si>
  <si>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</si>
  <si>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</si>
  <si>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</si>
  <si>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</si>
  <si>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</si>
  <si>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</si>
  <si>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</si>
  <si>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</si>
  <si>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</si>
  <si>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</si>
  <si>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</si>
  <si>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</si>
  <si>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</si>
  <si>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</si>
  <si>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</si>
  <si>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</si>
  <si>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</si>
  <si>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</si>
  <si>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</si>
  <si>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</si>
  <si>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</si>
  <si>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</si>
  <si>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</si>
  <si>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</si>
  <si>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</si>
  <si>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</si>
  <si>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</si>
  <si>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</si>
  <si>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</si>
  <si>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</si>
  <si>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</si>
  <si>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</si>
  <si>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</si>
  <si>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</si>
  <si>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</si>
  <si>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</si>
  <si>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</si>
  <si>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</si>
  <si>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</si>
  <si>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</si>
  <si>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</si>
  <si>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</si>
  <si>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</si>
  <si>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</si>
  <si>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</si>
  <si>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</si>
  <si>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</si>
  <si>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</si>
  <si>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</si>
  <si>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</si>
  <si>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</si>
  <si>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</si>
  <si>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</si>
  <si>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</si>
  <si>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</si>
  <si>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</si>
  <si>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</si>
  <si>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</si>
  <si>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</si>
  <si>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</si>
  <si>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</si>
  <si>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</si>
  <si>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</si>
  <si>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</si>
  <si>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</si>
  <si>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</si>
  <si>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</si>
  <si>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</si>
  <si>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</si>
  <si>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</si>
  <si>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</si>
  <si>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</si>
  <si>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</si>
  <si>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</si>
  <si>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</si>
  <si>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</si>
  <si>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</si>
  <si>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</si>
  <si>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</si>
  <si>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</si>
  <si>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</si>
  <si>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</si>
  <si>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</si>
  <si>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</si>
  <si>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</si>
  <si>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</si>
  <si>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</si>
  <si>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</si>
  <si>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</si>
  <si>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</si>
  <si>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</si>
  <si>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</si>
  <si>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</si>
  <si>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</si>
  <si>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</si>
  <si>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</si>
  <si>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</si>
  <si>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</si>
  <si>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</si>
  <si>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</si>
  <si>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</si>
  <si>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</si>
  <si>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</si>
  <si>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</si>
  <si>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</si>
  <si>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</si>
  <si>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</si>
  <si>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</si>
  <si>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</si>
  <si>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</si>
  <si>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</si>
  <si>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</si>
  <si>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</si>
  <si>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</si>
  <si>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</si>
  <si>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</si>
  <si>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</si>
  <si>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</si>
  <si>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</si>
  <si>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</si>
  <si>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</si>
  <si>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</si>
  <si>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</si>
  <si>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</si>
  <si>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</si>
  <si>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</si>
  <si>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</si>
  <si>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</si>
  <si>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</si>
  <si>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</si>
  <si>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</si>
  <si>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</si>
  <si>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</si>
  <si>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</si>
  <si>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</si>
  <si>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</si>
  <si>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</si>
  <si>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</si>
  <si>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</si>
  <si>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</si>
  <si>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</si>
  <si>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</si>
  <si>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</si>
  <si>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</si>
  <si>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</si>
  <si>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</si>
  <si>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</si>
  <si>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</si>
  <si>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</si>
  <si>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</si>
  <si>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</si>
  <si>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</si>
  <si>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</si>
  <si>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</si>
  <si>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</si>
  <si>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</si>
  <si>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</si>
  <si>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</si>
  <si>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</si>
  <si>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</si>
  <si>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</si>
  <si>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</si>
  <si>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</si>
  <si>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</si>
  <si>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</si>
  <si>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</si>
  <si>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</si>
  <si>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</si>
  <si>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</si>
  <si>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</si>
  <si>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</si>
  <si>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</si>
  <si>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</si>
  <si>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</si>
  <si>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</si>
  <si>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</si>
  <si>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</si>
  <si>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</si>
  <si>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</si>
  <si>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</si>
  <si>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</si>
  <si>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</si>
  <si>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</si>
  <si>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</si>
  <si>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</si>
  <si>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</si>
  <si>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</si>
  <si>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</si>
  <si>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</si>
  <si>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</si>
  <si>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</si>
  <si>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</si>
  <si>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</si>
  <si>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</si>
  <si>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</si>
  <si>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</si>
  <si>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</si>
  <si>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</si>
  <si>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</si>
  <si>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</si>
  <si>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</si>
  <si>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</si>
  <si>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</si>
  <si>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</si>
  <si>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</si>
  <si>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</si>
  <si>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</si>
  <si>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</si>
  <si>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</si>
  <si>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</si>
  <si>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</si>
  <si>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</si>
  <si>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</si>
  <si>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</si>
  <si>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</si>
  <si>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</si>
  <si>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</si>
  <si>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</si>
  <si>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</si>
  <si>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</si>
  <si>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</si>
  <si>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</si>
  <si>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</si>
  <si>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</si>
  <si>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</si>
  <si>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</si>
  <si>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</si>
  <si>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</si>
  <si>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</si>
  <si>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</si>
  <si>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</si>
  <si>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</si>
  <si>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</si>
  <si>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</si>
  <si>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</si>
  <si>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</si>
  <si>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</si>
  <si>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</si>
  <si>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</si>
  <si>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</si>
  <si>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</si>
  <si>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</si>
  <si>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</si>
  <si>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</si>
  <si>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</si>
  <si>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</si>
  <si>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</si>
  <si>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</si>
  <si>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</si>
  <si>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</si>
  <si>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</si>
  <si>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</si>
  <si>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</si>
  <si>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</si>
  <si>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</si>
  <si>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</si>
  <si>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</si>
  <si>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</si>
  <si>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</si>
  <si>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</si>
  <si>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</si>
  <si>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</si>
  <si>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</si>
  <si>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</si>
  <si>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</si>
  <si>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</si>
  <si>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</si>
  <si>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</si>
  <si>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</si>
  <si>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</si>
  <si>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</si>
  <si>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</si>
  <si>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</si>
  <si>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</si>
  <si>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</si>
  <si>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</si>
  <si>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</si>
  <si>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</si>
  <si>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</si>
  <si>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</si>
  <si>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</si>
  <si>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</si>
  <si>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</si>
  <si>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</si>
  <si>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</si>
  <si>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</si>
  <si>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</si>
  <si>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</si>
  <si>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</si>
  <si>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</si>
  <si>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</si>
  <si>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</si>
  <si>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</si>
  <si>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</si>
  <si>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</si>
  <si>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</si>
  <si>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</si>
  <si>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</si>
  <si>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</si>
  <si>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</si>
  <si>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</si>
  <si>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</si>
  <si>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</si>
  <si>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</si>
  <si>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</si>
  <si>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</si>
  <si>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</si>
  <si>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</si>
  <si>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</si>
  <si>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</si>
  <si>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</si>
  <si>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</si>
  <si>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</si>
  <si>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</si>
  <si>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</si>
  <si>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</si>
  <si>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</si>
  <si>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</si>
  <si>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</si>
  <si>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</si>
  <si>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</si>
  <si>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</si>
  <si>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</si>
  <si>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</si>
  <si>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</si>
  <si>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</si>
  <si>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</si>
  <si>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</si>
  <si>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</si>
  <si>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</si>
  <si>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</si>
  <si>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</si>
  <si>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</si>
  <si>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</si>
  <si>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</si>
  <si>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</si>
  <si>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</si>
  <si>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</si>
  <si>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</si>
  <si>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</si>
  <si>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</si>
  <si>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</si>
  <si>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</si>
  <si>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</si>
  <si>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</si>
  <si>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</si>
  <si>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</si>
  <si>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</si>
  <si>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</si>
  <si>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</si>
  <si>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</si>
  <si>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</si>
  <si>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</si>
  <si>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</si>
  <si>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</si>
  <si>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</si>
  <si>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</si>
  <si>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</si>
  <si>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</si>
  <si>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</si>
  <si>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</si>
  <si>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</si>
  <si>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</si>
  <si>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</si>
  <si>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</si>
  <si>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</si>
  <si>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</si>
  <si>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</si>
  <si>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</si>
  <si>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</si>
  <si>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</si>
  <si>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</si>
  <si>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</si>
  <si>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</si>
  <si>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</si>
  <si>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</si>
  <si>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</si>
  <si>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</si>
  <si>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</si>
  <si>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</si>
  <si>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</si>
  <si>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</si>
  <si>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</si>
  <si>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</si>
  <si>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</si>
  <si>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</si>
  <si>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</si>
  <si>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</si>
  <si>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</si>
  <si>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</si>
  <si>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</si>
  <si>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</si>
  <si>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</si>
  <si>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</si>
  <si>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</si>
  <si>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</si>
  <si>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</si>
  <si>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</si>
  <si>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</si>
  <si>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</si>
  <si>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</si>
  <si>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</si>
  <si>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</si>
  <si>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</si>
  <si>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</si>
  <si>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</si>
  <si>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</si>
  <si>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</si>
  <si>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</si>
  <si>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</si>
  <si>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</si>
  <si>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</si>
  <si>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</si>
  <si>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</si>
  <si>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</si>
  <si>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</si>
  <si>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</si>
  <si>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</si>
  <si>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</si>
  <si>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</si>
  <si>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</si>
  <si>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</si>
  <si>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</si>
  <si>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</si>
  <si>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</si>
  <si>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</si>
  <si>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</si>
  <si>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</si>
  <si>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</si>
  <si>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</si>
  <si>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</si>
  <si>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</si>
  <si>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</si>
  <si>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</si>
  <si>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</si>
  <si>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</si>
  <si>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</si>
  <si>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</si>
  <si>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</si>
  <si>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</si>
  <si>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</si>
  <si>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</si>
  <si>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</si>
  <si>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</si>
  <si>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</si>
  <si>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</si>
  <si>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</si>
  <si>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</si>
  <si>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</si>
  <si>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</si>
  <si>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</si>
  <si>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</si>
  <si>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</si>
  <si>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</si>
  <si>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</si>
  <si>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</si>
  <si>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</si>
  <si>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</si>
  <si>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</si>
  <si>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</si>
  <si>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</si>
  <si>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</si>
  <si>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</si>
  <si>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</si>
  <si>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</si>
  <si>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</si>
  <si>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</si>
  <si>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</si>
  <si>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</si>
  <si>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</si>
  <si>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</si>
  <si>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</si>
  <si>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</si>
  <si>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</si>
  <si>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</si>
  <si>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</si>
  <si>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</si>
  <si>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</si>
  <si>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</si>
  <si>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</si>
  <si>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</si>
  <si>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</si>
  <si>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</si>
  <si>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</si>
  <si>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</si>
  <si>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</si>
  <si>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</si>
  <si>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</si>
  <si>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</si>
  <si>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</si>
  <si>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</si>
  <si>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</si>
  <si>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</si>
  <si>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</si>
  <si>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</si>
  <si>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</si>
  <si>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</si>
  <si>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</si>
  <si>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</si>
  <si>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</si>
  <si>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</si>
  <si>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</si>
  <si>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</si>
  <si>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</si>
  <si>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</si>
  <si>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</si>
  <si>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</si>
  <si>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</si>
  <si>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</si>
  <si>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</si>
  <si>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</si>
  <si>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</si>
  <si>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</si>
  <si>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</si>
  <si>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</si>
  <si>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</si>
  <si>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</si>
  <si>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</si>
  <si>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</si>
  <si>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</si>
  <si>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</si>
  <si>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</si>
  <si>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</si>
  <si>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</si>
  <si>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</si>
  <si>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</si>
  <si>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</si>
  <si>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</si>
  <si>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</si>
  <si>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</si>
  <si>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</si>
  <si>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</si>
  <si>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</si>
  <si>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</si>
  <si>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</si>
  <si>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</si>
  <si>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</si>
  <si>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</si>
  <si>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</si>
  <si>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</si>
  <si>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</si>
  <si>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</si>
  <si>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</si>
  <si>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</si>
  <si>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</si>
  <si>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</si>
  <si>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</si>
  <si>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</si>
  <si>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</si>
  <si>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</si>
  <si>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</si>
  <si>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</si>
  <si>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</si>
  <si>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</si>
  <si>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</si>
  <si>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</si>
  <si>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</si>
  <si>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</si>
  <si>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</si>
  <si>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</si>
  <si>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</si>
  <si>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</si>
  <si>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</si>
  <si>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</si>
  <si>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</si>
  <si>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</si>
  <si>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</si>
  <si>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</si>
  <si>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</si>
  <si>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</si>
  <si>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</si>
  <si>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</si>
  <si>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</si>
  <si>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</si>
  <si>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</si>
  <si>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</si>
  <si>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</si>
  <si>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</si>
  <si>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</si>
  <si>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</si>
  <si>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</si>
  <si>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</si>
  <si>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</si>
  <si>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</si>
  <si>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</si>
  <si>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</si>
  <si>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</si>
  <si>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</si>
  <si>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</si>
  <si>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</si>
  <si>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</si>
  <si>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</si>
  <si>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</si>
  <si>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</si>
  <si>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</si>
  <si>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</si>
  <si>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</si>
  <si>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</si>
  <si>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</si>
  <si>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</si>
  <si>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</si>
  <si>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</si>
  <si>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</si>
  <si>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</si>
  <si>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</si>
  <si>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</si>
  <si>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</si>
  <si>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</si>
  <si>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</si>
  <si>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</si>
  <si>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</si>
  <si>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</si>
  <si>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</si>
  <si>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</si>
  <si>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</si>
  <si>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</si>
  <si>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</si>
  <si>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</si>
  <si>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</si>
  <si>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</si>
  <si>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</si>
  <si>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</si>
  <si>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</si>
  <si>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</si>
  <si>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</si>
  <si>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</si>
  <si>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</si>
  <si>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</si>
  <si>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</si>
  <si>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</si>
  <si>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</si>
  <si>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</si>
  <si>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</si>
  <si>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</si>
  <si>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</si>
  <si>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</si>
  <si>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</si>
  <si>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</si>
  <si>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</si>
  <si>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</si>
  <si>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</si>
  <si>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</si>
  <si>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</si>
  <si>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</si>
  <si>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</si>
  <si>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</si>
  <si>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</si>
  <si>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</si>
  <si>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</si>
  <si>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</si>
  <si>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</si>
  <si>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</si>
  <si>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</si>
  <si>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</si>
  <si>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</si>
  <si>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</si>
  <si>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</si>
  <si>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</si>
  <si>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</si>
  <si>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</si>
  <si>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</si>
  <si>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</si>
  <si>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</si>
  <si>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</si>
  <si>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</si>
  <si>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</si>
  <si>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</si>
  <si>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</si>
  <si>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</si>
  <si>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</si>
  <si>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</si>
  <si>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</si>
  <si>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</si>
  <si>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</si>
  <si>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</si>
  <si>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</si>
  <si>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</si>
  <si>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</si>
  <si>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</si>
  <si>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</si>
  <si>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</si>
  <si>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</si>
  <si>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</si>
  <si>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</si>
  <si>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</si>
  <si>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</si>
  <si>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</si>
  <si>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</si>
  <si>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</si>
  <si>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</si>
  <si>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</si>
  <si>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</si>
  <si>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</si>
  <si>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</si>
  <si>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</si>
  <si>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</si>
  <si>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</si>
  <si>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</si>
  <si>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</si>
  <si>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</si>
  <si>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</si>
  <si>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</si>
  <si>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</si>
  <si>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</si>
  <si>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</si>
  <si>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</si>
  <si>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</si>
  <si>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</si>
  <si>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</si>
  <si>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</si>
  <si>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</si>
  <si>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</si>
  <si>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</si>
  <si>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</si>
  <si>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</si>
  <si>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</si>
  <si>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</si>
  <si>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</si>
  <si>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</si>
  <si>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</si>
  <si>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</si>
  <si>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</si>
  <si>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</si>
  <si>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</si>
  <si>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</si>
  <si>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</si>
  <si>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</si>
  <si>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</si>
  <si>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</si>
  <si>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</si>
  <si>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</si>
  <si>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</si>
  <si>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</si>
  <si>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</si>
  <si>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</si>
  <si>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</si>
  <si>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</si>
  <si>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</si>
  <si>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</si>
  <si>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</si>
  <si>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</si>
  <si>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</si>
  <si>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</si>
  <si>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</si>
  <si>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</si>
  <si>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</si>
  <si>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</si>
  <si>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</si>
  <si>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</si>
  <si>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</si>
  <si>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</si>
  <si>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</si>
  <si>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</si>
  <si>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</si>
  <si>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</si>
  <si>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</si>
  <si>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</si>
  <si>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</si>
  <si>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</si>
  <si>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</si>
  <si>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</si>
  <si>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</si>
  <si>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</si>
  <si>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</si>
  <si>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</si>
  <si>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</si>
  <si>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</si>
  <si>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</si>
  <si>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</si>
  <si>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</si>
  <si>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</si>
  <si>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</si>
  <si>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</si>
  <si>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</si>
  <si>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</si>
  <si>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</si>
  <si>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</si>
  <si>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</si>
  <si>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</si>
  <si>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</si>
  <si>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</si>
  <si>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</si>
  <si>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</si>
  <si>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</si>
  <si>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</si>
  <si>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</si>
  <si>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</si>
  <si>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</si>
  <si>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</si>
  <si>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</si>
  <si>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</si>
  <si>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</si>
  <si>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</si>
  <si>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</si>
  <si>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</si>
  <si>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</si>
  <si>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</si>
  <si>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</si>
  <si>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</si>
  <si>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</si>
  <si>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</si>
  <si>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</si>
  <si>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</si>
  <si>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</si>
  <si>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</si>
  <si>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</si>
  <si>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</si>
  <si>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</si>
  <si>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</si>
  <si>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</si>
  <si>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</si>
  <si>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</si>
  <si>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</si>
  <si>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</si>
  <si>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</si>
  <si>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</si>
  <si>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</si>
  <si>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</si>
  <si>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</si>
  <si>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</si>
  <si>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</si>
  <si>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</si>
  <si>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</si>
  <si>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</si>
  <si>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</si>
  <si>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</si>
  <si>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</si>
  <si>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</si>
  <si>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</si>
  <si>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</si>
  <si>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</si>
  <si>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</si>
  <si>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</si>
  <si>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</si>
  <si>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</si>
  <si>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</si>
  <si>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</si>
  <si>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</si>
  <si>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</si>
  <si>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</si>
  <si>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</si>
  <si>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</si>
  <si>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</si>
  <si>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</si>
  <si>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</si>
  <si>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</si>
  <si>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</si>
  <si>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</si>
  <si>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</si>
  <si>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</si>
  <si>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</si>
  <si>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</si>
  <si>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</si>
  <si>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</si>
  <si>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</si>
  <si>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</si>
  <si>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</si>
  <si>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</si>
  <si>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</si>
  <si>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</si>
  <si>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</si>
  <si>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</si>
  <si>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</si>
  <si>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</si>
  <si>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</si>
  <si>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</si>
  <si>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</si>
  <si>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</si>
  <si>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</si>
  <si>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</si>
  <si>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</si>
  <si>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</si>
  <si>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</si>
  <si>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</si>
  <si>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</si>
  <si>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</si>
  <si>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</si>
  <si>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</si>
  <si>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</si>
  <si>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</si>
  <si>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</si>
  <si>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</si>
  <si>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</si>
  <si>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</si>
  <si>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</si>
  <si>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</si>
  <si>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</si>
  <si>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</si>
  <si>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</si>
  <si>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</si>
  <si>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</si>
  <si>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</si>
  <si>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</si>
  <si>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</si>
  <si>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</si>
  <si>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</si>
  <si>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</si>
  <si>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</si>
  <si>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</si>
  <si>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</si>
  <si>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</si>
  <si>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</si>
  <si>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</si>
  <si>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</si>
  <si>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</si>
  <si>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</si>
  <si>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</si>
  <si>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</si>
  <si>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</si>
  <si>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</si>
  <si>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</si>
  <si>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</si>
  <si>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</si>
  <si>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</si>
  <si>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</si>
  <si>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</si>
  <si>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</si>
  <si>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</si>
  <si>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</si>
  <si>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</si>
  <si>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</si>
  <si>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</si>
  <si>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</si>
  <si>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</si>
  <si>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</si>
  <si>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</si>
  <si>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</si>
  <si>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</si>
  <si>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</si>
  <si>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</si>
  <si>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</si>
  <si>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</si>
  <si>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</si>
  <si>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</si>
  <si>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</si>
  <si>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</si>
  <si>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</si>
  <si>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</si>
  <si>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</si>
  <si>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</si>
  <si>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</si>
  <si>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</si>
  <si>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</si>
  <si>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</si>
  <si>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</si>
  <si>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</si>
  <si>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</si>
  <si>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</si>
  <si>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</si>
  <si>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</si>
  <si>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</si>
  <si>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</si>
  <si>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</si>
  <si>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</si>
  <si>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</si>
  <si>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</si>
  <si>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</si>
  <si>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</si>
  <si>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</si>
  <si>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</si>
  <si>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</si>
  <si>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</si>
  <si>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</si>
  <si>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</si>
  <si>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</si>
  <si>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</si>
  <si>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</si>
  <si>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</si>
  <si>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</si>
  <si>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</si>
  <si>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</si>
  <si>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</si>
  <si>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</si>
  <si>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</si>
  <si>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</si>
  <si>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</si>
  <si>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</si>
  <si>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</si>
  <si>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</si>
  <si>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</si>
  <si>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</si>
  <si>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</si>
  <si>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</si>
  <si>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</si>
  <si>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</si>
  <si>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</si>
  <si>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</si>
  <si>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</si>
  <si>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</si>
  <si>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</si>
  <si>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</si>
  <si>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</si>
  <si>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</si>
  <si>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</si>
  <si>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</si>
  <si>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</si>
  <si>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</si>
  <si>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</si>
  <si>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</si>
  <si>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</si>
  <si>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</si>
  <si>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</si>
  <si>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</si>
  <si>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</si>
  <si>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</si>
  <si>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</si>
  <si>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</si>
  <si>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</si>
  <si>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</si>
  <si>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</si>
  <si>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</si>
  <si>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</si>
  <si>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</si>
  <si>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</si>
  <si>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</si>
  <si>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</si>
  <si>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</si>
  <si>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</si>
  <si>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</si>
  <si>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</si>
  <si>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</si>
  <si>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</si>
  <si>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</si>
  <si>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</si>
  <si>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</si>
  <si>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</si>
  <si>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</si>
  <si>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</si>
  <si>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</si>
  <si>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</si>
  <si>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</si>
  <si>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</si>
  <si>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</si>
  <si>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</si>
  <si>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</si>
  <si>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</si>
  <si>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</si>
  <si>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</si>
  <si>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</si>
  <si>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</si>
  <si>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</si>
  <si>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</si>
  <si>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</si>
  <si>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</si>
  <si>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</si>
  <si>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</si>
  <si>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</si>
  <si>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</si>
  <si>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</si>
  <si>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</si>
  <si>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</si>
  <si>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</si>
  <si>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</si>
  <si>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</si>
  <si>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</si>
  <si>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</si>
  <si>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</si>
  <si>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</si>
  <si>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</si>
  <si>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</si>
  <si>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</si>
  <si>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</si>
  <si>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</si>
  <si>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</si>
  <si>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</si>
  <si>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</si>
  <si>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</si>
  <si>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</si>
  <si>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</si>
  <si>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</si>
  <si>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</si>
  <si>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</si>
  <si>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</si>
  <si>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</si>
  <si>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</si>
  <si>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</si>
  <si>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</si>
  <si>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</si>
  <si>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</si>
  <si>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</si>
  <si>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</si>
  <si>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</si>
  <si>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</si>
  <si>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</si>
  <si>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</si>
  <si>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</si>
  <si>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</si>
  <si>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</si>
  <si>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</si>
  <si>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</si>
  <si>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</si>
  <si>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</si>
  <si>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</si>
  <si>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</si>
  <si>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</si>
  <si>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</si>
  <si>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</si>
  <si>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</si>
  <si>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</si>
  <si>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</si>
  <si>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</si>
  <si>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</si>
  <si>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</si>
  <si>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</si>
  <si>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</si>
  <si>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</si>
  <si>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</si>
  <si>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</si>
  <si>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</si>
  <si>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</si>
  <si>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</si>
  <si>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</si>
  <si>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</si>
  <si>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</si>
  <si>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</si>
  <si>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</si>
  <si>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</si>
  <si>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</si>
  <si>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</si>
  <si>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</si>
  <si>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</si>
  <si>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</si>
  <si>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</si>
  <si>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</si>
  <si>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</si>
  <si>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</si>
  <si>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</si>
  <si>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</si>
  <si>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</si>
  <si>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</si>
  <si>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</si>
  <si>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</si>
  <si>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</si>
  <si>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</si>
  <si>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</si>
  <si>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</si>
  <si>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</si>
  <si>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</si>
  <si>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</si>
  <si>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</si>
  <si>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</si>
  <si>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</si>
  <si>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</si>
  <si>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</si>
  <si>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</si>
  <si>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</si>
  <si>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</si>
  <si>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</si>
  <si>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</si>
  <si>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</si>
  <si>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</si>
  <si>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</si>
  <si>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</si>
  <si>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</si>
  <si>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</si>
  <si>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</si>
  <si>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</si>
  <si>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</si>
  <si>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</si>
  <si>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</si>
  <si>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</si>
  <si>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</si>
  <si>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</si>
  <si>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</si>
  <si>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</si>
  <si>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</si>
  <si>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</si>
  <si>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</si>
  <si>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</si>
  <si>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</si>
  <si>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</si>
  <si>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</si>
  <si>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</si>
  <si>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</si>
  <si>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</si>
  <si>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</si>
  <si>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</si>
  <si>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</si>
  <si>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</si>
  <si>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</si>
  <si>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</si>
  <si>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</si>
  <si>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</si>
  <si>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</si>
  <si>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</si>
  <si>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</si>
  <si>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</si>
  <si>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</si>
  <si>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</si>
  <si>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</si>
  <si>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</si>
  <si>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</si>
  <si>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</si>
  <si>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</si>
  <si>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</si>
  <si>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</si>
  <si>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</si>
  <si>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</si>
  <si>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</si>
  <si>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</si>
  <si>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</si>
  <si>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</si>
  <si>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</si>
  <si>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</si>
  <si>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</si>
  <si>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</si>
  <si>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</si>
  <si>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</si>
  <si>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</si>
  <si>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</si>
  <si>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</si>
  <si>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</si>
  <si>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</si>
  <si>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</si>
  <si>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</si>
  <si>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</si>
  <si>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</si>
  <si>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</si>
  <si>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</si>
  <si>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</si>
  <si>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</si>
  <si>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</si>
  <si>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</si>
  <si>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</si>
  <si>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</si>
  <si>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</si>
  <si>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</si>
  <si>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</si>
  <si>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</si>
  <si>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</si>
  <si>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</si>
  <si>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</si>
  <si>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</si>
  <si>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</si>
  <si>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</si>
  <si>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</si>
  <si>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</si>
  <si>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</si>
  <si>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</si>
  <si>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</si>
  <si>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</si>
  <si>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</si>
  <si>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</si>
  <si>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</si>
  <si>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</si>
  <si>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</si>
  <si>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</si>
  <si>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</si>
  <si>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</si>
  <si>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</si>
  <si>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</si>
  <si>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</si>
  <si>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</si>
  <si>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</si>
  <si>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</si>
  <si>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</si>
  <si>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</si>
  <si>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</si>
  <si>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</si>
  <si>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</si>
  <si>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</si>
  <si>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</si>
  <si>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</si>
  <si>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</si>
  <si>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</si>
  <si>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</si>
  <si>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</si>
  <si>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</si>
  <si>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</si>
  <si>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</si>
  <si>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</si>
  <si>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</si>
  <si>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</si>
  <si>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</si>
  <si>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</si>
  <si>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</si>
  <si>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</si>
  <si>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</si>
  <si>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</si>
  <si>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</si>
  <si>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</si>
  <si>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</si>
  <si>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</si>
  <si>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</si>
  <si>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</si>
  <si>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</si>
  <si>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</si>
  <si>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</si>
  <si>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</si>
  <si>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</si>
  <si>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</si>
  <si>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</si>
  <si>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</si>
  <si>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</si>
  <si>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</si>
  <si>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</si>
  <si>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</si>
  <si>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</si>
  <si>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</si>
  <si>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</si>
  <si>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</si>
  <si>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</si>
  <si>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</si>
  <si>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</si>
  <si>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</si>
  <si>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</si>
  <si>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</si>
  <si>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</si>
  <si>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</si>
  <si>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</si>
  <si>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</si>
  <si>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</si>
  <si>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</si>
  <si>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</si>
  <si>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</si>
  <si>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</si>
  <si>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</si>
  <si>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</si>
  <si>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</si>
  <si>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</si>
  <si>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</si>
  <si>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</si>
  <si>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</si>
  <si>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</si>
  <si>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</si>
  <si>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</si>
  <si>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</si>
  <si>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</si>
  <si>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</si>
  <si>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</si>
  <si>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</si>
  <si>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</si>
  <si>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</si>
  <si>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</si>
  <si>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</si>
  <si>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</si>
  <si>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</si>
  <si>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</si>
  <si>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</si>
  <si>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</si>
  <si>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</si>
  <si>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</si>
  <si>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</si>
  <si>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</si>
  <si>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</si>
  <si>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</si>
  <si>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</si>
  <si>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</si>
  <si>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</si>
  <si>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</si>
  <si>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</si>
  <si>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</si>
  <si>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</si>
  <si>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</si>
  <si>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</si>
  <si>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</si>
  <si>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</si>
  <si>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</si>
  <si>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</si>
  <si>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</si>
  <si>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</si>
  <si>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</si>
  <si>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</si>
  <si>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</si>
  <si>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</si>
  <si>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</si>
  <si>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</si>
  <si>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</si>
  <si>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</si>
  <si>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</si>
  <si>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</si>
  <si>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</si>
  <si>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</si>
  <si>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</si>
  <si>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</si>
  <si>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</si>
  <si>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</si>
  <si>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</si>
  <si>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</si>
  <si>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</si>
  <si>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</si>
  <si>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</si>
  <si>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</si>
  <si>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</si>
  <si>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</si>
  <si>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</si>
  <si>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</si>
  <si>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</si>
  <si>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</si>
  <si>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</si>
  <si>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</si>
  <si>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</si>
  <si>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</si>
  <si>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</si>
  <si>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</si>
  <si>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</si>
  <si>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</si>
  <si>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</si>
  <si>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</si>
  <si>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</si>
  <si>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</si>
  <si>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</si>
  <si>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</si>
  <si>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</si>
  <si>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</si>
  <si>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</si>
  <si>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</si>
  <si>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</si>
  <si>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</si>
  <si>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</si>
  <si>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</si>
  <si>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</si>
  <si>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</si>
  <si>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</si>
  <si>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</si>
  <si>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</si>
  <si>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</si>
  <si>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</si>
  <si>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</si>
  <si>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</si>
  <si>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</si>
  <si>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</si>
  <si>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</si>
  <si>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</si>
  <si>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</si>
  <si>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</si>
  <si>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</si>
  <si>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</si>
  <si>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</si>
  <si>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</si>
  <si>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</si>
  <si>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</si>
  <si>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</si>
  <si>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</si>
  <si>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</si>
  <si>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</si>
  <si>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</si>
  <si>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</si>
  <si>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</si>
  <si>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</si>
  <si>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</si>
  <si>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</si>
  <si>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</si>
  <si>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</si>
  <si>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</si>
  <si>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</si>
  <si>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</si>
  <si>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</si>
  <si>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</si>
  <si>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</si>
  <si>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</si>
  <si>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</si>
  <si>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</si>
  <si>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</si>
  <si>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</si>
  <si>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</si>
  <si>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</si>
  <si>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</si>
  <si>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</si>
  <si>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</si>
  <si>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</si>
  <si>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</si>
  <si>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</si>
  <si>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</si>
  <si>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</si>
  <si>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</si>
  <si>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</si>
  <si>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</si>
  <si>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</si>
  <si>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</si>
  <si>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</si>
  <si>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</si>
  <si>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</si>
  <si>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</si>
  <si>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</si>
  <si>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</si>
  <si>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</si>
  <si>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</si>
  <si>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</si>
  <si>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</si>
  <si>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</si>
  <si>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</si>
  <si>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</si>
  <si>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</si>
  <si>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</si>
  <si>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</si>
  <si>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</si>
  <si>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</si>
  <si>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</si>
  <si>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</si>
  <si>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</si>
  <si>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</si>
  <si>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</si>
  <si>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</si>
  <si>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</si>
  <si>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</si>
  <si>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</si>
  <si>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</si>
  <si>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</si>
  <si>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</si>
  <si>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</si>
  <si>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</si>
  <si>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</si>
  <si>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</si>
  <si>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</si>
  <si>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</si>
  <si>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</si>
  <si>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</si>
  <si>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</si>
  <si>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</si>
  <si>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</si>
  <si>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</si>
  <si>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</si>
  <si>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</si>
  <si>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</si>
  <si>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</si>
  <si>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</si>
  <si>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</si>
  <si>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</si>
  <si>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</si>
  <si>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</si>
  <si>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</si>
  <si>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</si>
  <si>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</si>
  <si>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</si>
  <si>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</si>
  <si>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</si>
  <si>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</si>
  <si>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</si>
  <si>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</si>
  <si>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</si>
  <si>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</si>
  <si>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</si>
  <si>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</si>
  <si>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</si>
  <si>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</si>
  <si>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</si>
  <si>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</si>
  <si>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</si>
  <si>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</si>
  <si>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</si>
  <si>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</si>
  <si>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</si>
  <si>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</si>
  <si>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</si>
  <si>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</si>
  <si>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</si>
  <si>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</si>
  <si>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</si>
  <si>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</si>
  <si>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</si>
  <si>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</si>
  <si>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</si>
  <si>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</si>
  <si>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</si>
  <si>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</si>
  <si>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</si>
  <si>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</si>
  <si>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</si>
  <si>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</si>
  <si>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</si>
  <si>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</si>
  <si>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</si>
  <si>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</si>
  <si>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</si>
  <si>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</si>
  <si>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</si>
  <si>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</si>
  <si>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</si>
  <si>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</si>
  <si>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</si>
  <si>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</si>
  <si>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</si>
  <si>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</si>
  <si>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</si>
  <si>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</si>
  <si>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</si>
  <si>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</si>
  <si>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</si>
  <si>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</si>
  <si>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</si>
  <si>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</si>
  <si>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</si>
  <si>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</si>
  <si>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</si>
  <si>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</si>
  <si>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</si>
  <si>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</si>
  <si>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</si>
  <si>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</si>
  <si>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</si>
  <si>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</si>
  <si>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</si>
  <si>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</si>
  <si>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</si>
  <si>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</si>
  <si>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</si>
  <si>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</si>
  <si>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</si>
  <si>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</si>
  <si>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</si>
  <si>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</si>
  <si>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</si>
  <si>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</si>
  <si>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</si>
  <si>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</si>
  <si>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</si>
  <si>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</si>
  <si>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</si>
  <si>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</si>
  <si>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</si>
  <si>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</si>
  <si>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</si>
  <si>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</si>
  <si>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</si>
  <si>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</si>
  <si>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</si>
  <si>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</si>
  <si>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</si>
  <si>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</si>
  <si>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</si>
  <si>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</si>
  <si>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</si>
  <si>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</si>
  <si>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</si>
  <si>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</si>
  <si>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</si>
  <si>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</si>
  <si>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</si>
  <si>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</si>
  <si>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</si>
  <si>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</si>
  <si>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</si>
  <si>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</si>
  <si>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</si>
  <si>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</si>
  <si>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</si>
  <si>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</si>
  <si>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</si>
  <si>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</si>
  <si>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</si>
  <si>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</si>
  <si>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</si>
  <si>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</si>
  <si>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</si>
  <si>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</si>
  <si>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</si>
  <si>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</si>
  <si>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</si>
  <si>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</si>
  <si>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</si>
  <si>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</si>
  <si>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</si>
  <si>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</si>
  <si>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</si>
  <si>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</si>
  <si>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</si>
  <si>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</si>
  <si>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</si>
  <si>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</si>
  <si>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</si>
  <si>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</si>
  <si>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</si>
  <si>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</si>
  <si>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</si>
  <si>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</si>
  <si>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</si>
  <si>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</si>
  <si>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</si>
  <si>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</si>
  <si>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</si>
  <si>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</si>
  <si>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</si>
  <si>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</si>
  <si>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</si>
  <si>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</si>
  <si>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</si>
  <si>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</si>
  <si>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</si>
  <si>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</si>
  <si>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</si>
  <si>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</si>
  <si>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</si>
  <si>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</si>
  <si>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</si>
  <si>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</si>
  <si>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</si>
  <si>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</si>
  <si>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</si>
  <si>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</si>
  <si>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</si>
  <si>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</si>
  <si>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</si>
  <si>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</si>
  <si>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</si>
  <si>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</si>
  <si>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</si>
  <si>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</si>
  <si>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</si>
  <si>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</si>
  <si>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</si>
  <si>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</si>
  <si>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</si>
  <si>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</si>
  <si>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</si>
  <si>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</si>
  <si>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</si>
  <si>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</si>
  <si>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</si>
  <si>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</si>
  <si>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</si>
  <si>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</si>
  <si>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</si>
  <si>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</si>
  <si>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</si>
  <si>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</si>
  <si>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</si>
  <si>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</si>
  <si>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</si>
  <si>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</si>
  <si>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</si>
  <si>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</si>
  <si>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</si>
  <si>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</si>
  <si>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</si>
  <si>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</si>
  <si>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</si>
  <si>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</si>
  <si>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</si>
  <si>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</si>
  <si>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</si>
  <si>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</si>
  <si>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</si>
  <si>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</si>
  <si>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</si>
  <si>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</si>
  <si>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</si>
  <si>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</si>
  <si>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</si>
  <si>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</si>
  <si>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</si>
  <si>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</si>
  <si>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</si>
  <si>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</si>
  <si>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</si>
  <si>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</si>
  <si>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</si>
  <si>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</si>
  <si>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</si>
  <si>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</si>
  <si>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</si>
  <si>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</si>
  <si>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</si>
  <si>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</si>
  <si>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</si>
  <si>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</si>
  <si>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</si>
  <si>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</si>
  <si>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</si>
  <si>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</si>
  <si>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</si>
  <si>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</si>
  <si>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</si>
  <si>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</si>
  <si>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</si>
  <si>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</si>
  <si>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</si>
  <si>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</si>
  <si>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</si>
  <si>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</si>
  <si>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</si>
  <si>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</si>
  <si>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</si>
  <si>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</si>
  <si>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</si>
  <si>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</si>
  <si>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</si>
  <si>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</si>
  <si>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</si>
  <si>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</si>
  <si>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</si>
  <si>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</si>
  <si>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</si>
  <si>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</si>
  <si>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</si>
  <si>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</si>
  <si>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</si>
  <si>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</si>
  <si>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</si>
  <si>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</si>
  <si>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</si>
  <si>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</si>
  <si>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</si>
  <si>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</si>
  <si>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</si>
  <si>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</si>
  <si>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</si>
  <si>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</si>
  <si>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</si>
  <si>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</si>
  <si>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</si>
  <si>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</si>
  <si>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</si>
  <si>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</si>
  <si>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</si>
  <si>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</si>
  <si>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</si>
  <si>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</si>
  <si>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</si>
  <si>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</si>
  <si>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</si>
  <si>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</si>
  <si>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</si>
  <si>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</si>
  <si>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</si>
  <si>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</si>
  <si>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</si>
  <si>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</si>
  <si>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</si>
  <si>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</si>
  <si>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</si>
  <si>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</si>
  <si>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</si>
  <si>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</si>
  <si>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</si>
  <si>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</si>
  <si>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</si>
  <si>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</si>
  <si>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</si>
  <si>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</si>
  <si>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</si>
  <si>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</si>
  <si>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</si>
  <si>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</si>
  <si>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</si>
  <si>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</si>
  <si>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</si>
  <si>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</si>
  <si>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</si>
  <si>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</si>
  <si>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</si>
  <si>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</si>
  <si>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</si>
  <si>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</si>
  <si>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</si>
  <si>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</si>
  <si>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</si>
  <si>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</si>
  <si>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</si>
  <si>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</si>
  <si>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</si>
  <si>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</si>
  <si>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</si>
  <si>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</si>
  <si>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</si>
  <si>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</si>
  <si>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</si>
  <si>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</si>
  <si>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</si>
  <si>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</si>
  <si>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</si>
  <si>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</si>
  <si>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</si>
  <si>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</si>
  <si>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</si>
  <si>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</si>
  <si>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</si>
  <si>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</si>
  <si>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</si>
  <si>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</si>
  <si>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</si>
  <si>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</si>
  <si>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</si>
  <si>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</si>
  <si>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</si>
  <si>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</si>
  <si>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</si>
  <si>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</si>
  <si>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</si>
  <si>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</si>
  <si>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</si>
  <si>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</si>
  <si>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</si>
  <si>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</si>
  <si>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</si>
  <si>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</si>
  <si>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</si>
  <si>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</si>
  <si>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</si>
  <si>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</si>
  <si>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</si>
  <si>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</si>
  <si>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</si>
  <si>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</si>
  <si>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</si>
  <si>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</si>
  <si>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</si>
  <si>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</si>
  <si>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</si>
  <si>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</si>
  <si>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</si>
  <si>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</si>
  <si>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</si>
  <si>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</si>
  <si>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</si>
  <si>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</si>
  <si>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</si>
  <si>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</si>
  <si>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</si>
  <si>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</si>
  <si>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</si>
  <si>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</si>
  <si>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</si>
  <si>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</si>
  <si>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</si>
  <si>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</si>
  <si>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</si>
  <si>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</si>
  <si>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</si>
  <si>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</si>
  <si>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</si>
  <si>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</si>
  <si>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</si>
  <si>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</si>
  <si>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</si>
  <si>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</si>
  <si>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</si>
  <si>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</si>
  <si>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</si>
  <si>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</si>
  <si>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</si>
  <si>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</si>
  <si>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</si>
  <si>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</si>
  <si>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</si>
  <si>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</si>
  <si>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</si>
  <si>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</si>
  <si>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</si>
  <si>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</si>
  <si>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</si>
  <si>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</si>
  <si>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</si>
  <si>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</si>
  <si>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</si>
  <si>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</si>
  <si>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</si>
  <si>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</si>
  <si>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</si>
  <si>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</si>
  <si>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</si>
  <si>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</si>
  <si>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</si>
  <si>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</si>
  <si>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</si>
  <si>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</si>
  <si>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</si>
  <si>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</si>
  <si>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</si>
  <si>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</si>
  <si>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</si>
  <si>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</si>
  <si>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</si>
  <si>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</si>
  <si>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</si>
  <si>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</si>
  <si>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</si>
  <si>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</si>
  <si>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</si>
  <si>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</si>
  <si>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</si>
  <si>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</si>
  <si>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</si>
  <si>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</si>
  <si>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</si>
  <si>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</si>
  <si>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</si>
  <si>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</si>
  <si>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</si>
  <si>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</si>
  <si>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</si>
  <si>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</si>
  <si>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</si>
  <si>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</si>
  <si>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</si>
  <si>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</si>
  <si>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</si>
  <si>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</si>
  <si>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</si>
  <si>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</si>
  <si>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</si>
  <si>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</si>
  <si>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</si>
  <si>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</si>
  <si>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</si>
  <si>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</si>
  <si>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</si>
  <si>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</si>
  <si>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</si>
  <si>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</si>
  <si>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</si>
  <si>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</si>
  <si>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</si>
  <si>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</si>
  <si>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</si>
  <si>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</si>
  <si>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</si>
  <si>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</si>
  <si>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</si>
  <si>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</si>
  <si>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</si>
  <si>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</si>
  <si>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</si>
  <si>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</si>
  <si>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</si>
  <si>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</si>
  <si>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</si>
  <si>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</si>
  <si>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</si>
  <si>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</si>
  <si>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</si>
  <si>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</si>
  <si>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</si>
  <si>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</si>
  <si>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</si>
  <si>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</si>
  <si>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</si>
  <si>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</si>
  <si>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</si>
  <si>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</si>
  <si>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</si>
  <si>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</si>
  <si>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</si>
  <si>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</si>
  <si>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</si>
  <si>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</si>
  <si>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</si>
  <si>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</si>
  <si>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</si>
  <si>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</si>
  <si>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</si>
  <si>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</si>
  <si>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</si>
  <si>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</si>
  <si>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</si>
  <si>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</si>
  <si>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</si>
  <si>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</si>
  <si>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</si>
  <si>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</si>
  <si>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</si>
  <si>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</si>
  <si>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</si>
  <si>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</si>
  <si>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</si>
  <si>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</si>
  <si>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</si>
  <si>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</si>
  <si>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</si>
  <si>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</si>
  <si>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</si>
  <si>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</si>
  <si>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</si>
  <si>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</si>
  <si>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</si>
  <si>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</si>
  <si>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</si>
  <si>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</si>
  <si>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</si>
  <si>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</si>
  <si>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</si>
  <si>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</si>
  <si>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</si>
  <si>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</si>
  <si>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</si>
  <si>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</si>
  <si>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</si>
  <si>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</si>
  <si>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</si>
  <si>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</si>
  <si>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</si>
  <si>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</si>
  <si>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</si>
  <si>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</si>
  <si>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</si>
  <si>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</si>
  <si>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</si>
  <si>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</si>
  <si>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</si>
  <si>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</si>
  <si>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</si>
  <si>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</si>
  <si>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</si>
  <si>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</si>
  <si>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</si>
  <si>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</si>
  <si>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</si>
  <si>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</si>
  <si>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</si>
  <si>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</si>
  <si>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</si>
  <si>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</si>
  <si>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</si>
  <si>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</si>
  <si>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</si>
  <si>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</si>
  <si>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</si>
  <si>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</si>
  <si>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</si>
  <si>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</si>
  <si>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</si>
  <si>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</si>
  <si>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</si>
  <si>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</si>
  <si>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</si>
  <si>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</si>
  <si>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</si>
  <si>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</si>
  <si>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</si>
  <si>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</si>
  <si>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</si>
  <si>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</si>
  <si>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</si>
  <si>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</si>
  <si>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</si>
  <si>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</si>
  <si>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</si>
  <si>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</si>
  <si>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</si>
  <si>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</si>
  <si>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</si>
  <si>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</si>
  <si>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</si>
  <si>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</si>
  <si>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</si>
  <si>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</si>
  <si>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</si>
  <si>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</si>
  <si>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</si>
  <si>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</si>
  <si>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</si>
  <si>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</si>
  <si>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</si>
  <si>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</si>
  <si>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</si>
  <si>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</si>
  <si>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</si>
  <si>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</si>
  <si>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</si>
  <si>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</si>
  <si>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</si>
  <si>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</si>
  <si>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</si>
  <si>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</si>
  <si>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</si>
  <si>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</si>
  <si>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</si>
  <si>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</si>
  <si>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</si>
  <si>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</si>
  <si>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</si>
  <si>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</si>
  <si>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</si>
  <si>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</si>
  <si>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</si>
  <si>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</si>
  <si>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</si>
  <si>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</si>
  <si>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</si>
  <si>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</si>
  <si>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</si>
  <si>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</si>
  <si>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</si>
  <si>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</si>
  <si>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</si>
  <si>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</si>
  <si>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</si>
  <si>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</si>
  <si>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</si>
  <si>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</si>
  <si>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</si>
  <si>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</si>
  <si>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</si>
  <si>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</si>
  <si>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</si>
  <si>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</si>
  <si>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</si>
  <si>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</si>
  <si>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</si>
  <si>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</si>
  <si>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</si>
  <si>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</si>
  <si>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</si>
  <si>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</si>
  <si>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</si>
  <si>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</si>
  <si>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</si>
  <si>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</si>
  <si>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</si>
  <si>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</si>
  <si>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</si>
  <si>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</si>
  <si>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</si>
  <si>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</si>
  <si>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</si>
  <si>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</si>
  <si>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</si>
  <si>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</si>
  <si>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</si>
  <si>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</si>
  <si>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</si>
  <si>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</si>
  <si>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</si>
  <si>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</si>
  <si>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</si>
  <si>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</si>
  <si>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</si>
  <si>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</si>
  <si>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</si>
  <si>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</si>
  <si>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</si>
  <si>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</si>
  <si>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</si>
  <si>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</si>
  <si>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</si>
  <si>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</si>
  <si>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</si>
  <si>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</si>
  <si>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</si>
  <si>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</si>
  <si>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</si>
  <si>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</si>
  <si>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</si>
  <si>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</si>
  <si>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</si>
  <si>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</si>
  <si>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</si>
  <si>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</si>
  <si>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</si>
  <si>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</si>
  <si>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</si>
  <si>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</si>
  <si>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</si>
  <si>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</si>
  <si>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</si>
  <si>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</si>
  <si>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</si>
  <si>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</si>
  <si>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</si>
  <si>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</si>
  <si>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</si>
  <si>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</si>
  <si>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</si>
  <si>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</si>
  <si>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</si>
  <si>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</si>
  <si>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</si>
  <si>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</si>
  <si>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</si>
  <si>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</si>
  <si>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</si>
  <si>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</si>
  <si>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</si>
  <si>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</si>
  <si>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</si>
  <si>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</si>
  <si>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</si>
  <si>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</si>
  <si>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</si>
  <si>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</si>
  <si>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</si>
  <si>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</si>
  <si>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</si>
  <si>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</si>
  <si>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</si>
  <si>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</si>
  <si>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</si>
  <si>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</si>
  <si>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</si>
  <si>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</si>
  <si>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</si>
  <si>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</si>
  <si>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</si>
  <si>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</si>
  <si>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</si>
  <si>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</si>
  <si>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</si>
  <si>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</si>
  <si>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</si>
  <si>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</si>
  <si>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</si>
  <si>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</si>
  <si>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</si>
  <si>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</si>
  <si>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</si>
  <si>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</si>
  <si>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</si>
  <si>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</si>
  <si>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</si>
  <si>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</si>
  <si>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</si>
  <si>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</si>
  <si>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</si>
  <si>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</si>
  <si>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</si>
  <si>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</si>
  <si>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</si>
  <si>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</si>
  <si>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</si>
  <si>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</si>
  <si>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</si>
  <si>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</si>
  <si>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</si>
  <si>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</si>
  <si>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</si>
  <si>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</si>
  <si>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</si>
  <si>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</si>
  <si>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</si>
  <si>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</si>
  <si>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</si>
  <si>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</si>
  <si>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</si>
  <si>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</si>
  <si>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</si>
  <si>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</si>
  <si>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</si>
  <si>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</si>
  <si>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</si>
  <si>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</si>
  <si>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</si>
  <si>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</si>
  <si>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</si>
  <si>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</si>
  <si>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</si>
  <si>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</si>
  <si>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</si>
  <si>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</si>
  <si>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</si>
  <si>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</si>
  <si>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</si>
  <si>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</si>
  <si>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</si>
  <si>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</si>
  <si>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</si>
  <si>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</si>
  <si>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</si>
  <si>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</si>
  <si>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</si>
  <si>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</si>
  <si>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</si>
  <si>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</si>
  <si>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</si>
  <si>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</si>
  <si>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</si>
  <si>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</si>
  <si>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</si>
  <si>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</si>
  <si>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</si>
  <si>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</si>
  <si>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</si>
  <si>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</si>
  <si>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</si>
  <si>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</si>
  <si>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</si>
  <si>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</si>
  <si>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</si>
  <si>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</si>
  <si>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</si>
  <si>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</si>
  <si>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</si>
  <si>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</si>
  <si>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</si>
  <si>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</si>
  <si>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</si>
  <si>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</si>
  <si>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</si>
  <si>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</si>
  <si>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</si>
  <si>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</si>
  <si>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</si>
  <si>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</si>
  <si>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</si>
  <si>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</si>
  <si>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</si>
  <si>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</si>
  <si>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</si>
  <si>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</si>
  <si>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</si>
  <si>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</si>
  <si>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</si>
  <si>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</si>
  <si>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</si>
  <si>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</si>
  <si>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</si>
  <si>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</si>
  <si>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</si>
  <si>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</si>
  <si>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</si>
  <si>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</si>
  <si>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</si>
  <si>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</si>
  <si>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</si>
  <si>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</si>
  <si>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</si>
  <si>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</si>
  <si>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</si>
  <si>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</si>
  <si>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</si>
  <si>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</si>
  <si>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</si>
  <si>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</si>
  <si>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</si>
  <si>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</si>
  <si>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</si>
  <si>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</si>
  <si>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</si>
  <si>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</si>
  <si>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</si>
  <si>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</si>
  <si>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</si>
  <si>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</si>
  <si>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</si>
  <si>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</si>
  <si>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</si>
  <si>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</si>
  <si>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</si>
  <si>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</si>
  <si>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</si>
  <si>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</si>
  <si>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</si>
  <si>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</si>
  <si>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</si>
  <si>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</si>
  <si>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</si>
  <si>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</si>
  <si>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</si>
  <si>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</si>
  <si>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</si>
  <si>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</si>
  <si>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</si>
  <si>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</si>
  <si>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</si>
  <si>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</si>
  <si>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</si>
  <si>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</si>
  <si>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</si>
  <si>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</si>
  <si>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</si>
  <si>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</si>
  <si>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</si>
  <si>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</si>
  <si>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</si>
  <si>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</si>
  <si>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</si>
  <si>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</si>
  <si>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</si>
  <si>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</si>
  <si>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</si>
  <si>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</si>
  <si>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</si>
  <si>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</si>
  <si>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</si>
  <si>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</si>
  <si>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</si>
  <si>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</si>
  <si>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</si>
  <si>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</si>
  <si>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</si>
  <si>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</si>
  <si>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</si>
  <si>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</si>
  <si>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</si>
  <si>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</si>
  <si>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</si>
  <si>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</si>
  <si>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</si>
  <si>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</si>
  <si>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</si>
  <si>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</si>
  <si>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</si>
  <si>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</si>
  <si>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</si>
  <si>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</si>
  <si>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</si>
  <si>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</si>
  <si>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</si>
  <si>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</si>
  <si>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</si>
  <si>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</si>
  <si>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</si>
  <si>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</si>
  <si>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</si>
  <si>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</si>
  <si>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</si>
  <si>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</si>
  <si>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</si>
  <si>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</si>
  <si>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</si>
  <si>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</si>
  <si>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</si>
  <si>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</si>
  <si>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</si>
  <si>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</si>
  <si>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</si>
  <si>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</si>
  <si>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</si>
  <si>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</si>
  <si>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</si>
  <si>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</si>
  <si>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</si>
  <si>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</si>
  <si>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</si>
  <si>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</si>
  <si>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</si>
  <si>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</si>
  <si>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</si>
  <si>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</si>
  <si>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</si>
  <si>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</si>
  <si>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</si>
  <si>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</si>
  <si>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</si>
  <si>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</si>
  <si>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</si>
  <si>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</si>
  <si>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</si>
  <si>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</si>
  <si>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</si>
  <si>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</si>
  <si>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</si>
  <si>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</si>
  <si>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</si>
  <si>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</si>
  <si>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</si>
  <si>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</si>
  <si>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</si>
  <si>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</si>
  <si>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</si>
  <si>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</si>
  <si>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</si>
  <si>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</si>
  <si>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</si>
  <si>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</si>
  <si>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</si>
  <si>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</si>
  <si>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</si>
  <si>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</si>
  <si>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</si>
  <si>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</si>
  <si>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</si>
  <si>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</si>
  <si>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</si>
  <si>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</si>
  <si>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</si>
  <si>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</si>
  <si>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</si>
  <si>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</si>
  <si>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</si>
  <si>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</si>
  <si>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</si>
  <si>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</si>
  <si>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</si>
  <si>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</si>
  <si>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</si>
  <si>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</si>
  <si>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</si>
  <si>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</si>
  <si>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</si>
  <si>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</si>
  <si>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</si>
  <si>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</si>
  <si>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</si>
  <si>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</si>
  <si>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</si>
  <si>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</si>
  <si>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</si>
  <si>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</si>
  <si>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</si>
  <si>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</si>
  <si>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</si>
  <si>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</si>
  <si>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</si>
  <si>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</si>
  <si>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</si>
  <si>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</si>
  <si>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</si>
  <si>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</si>
  <si>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</si>
  <si>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</si>
  <si>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</si>
  <si>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</si>
  <si>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</si>
  <si>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</si>
  <si>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</si>
  <si>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</si>
  <si>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</si>
  <si>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</si>
  <si>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</si>
  <si>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</si>
  <si>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</si>
  <si>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</si>
  <si>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</si>
  <si>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</si>
  <si>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</si>
  <si>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</si>
  <si>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</si>
  <si>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</si>
  <si>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</si>
  <si>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</si>
  <si>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</si>
  <si>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</si>
  <si>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</si>
  <si>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</si>
  <si>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</si>
  <si>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</si>
  <si>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</si>
  <si>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</si>
  <si>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</si>
  <si>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</si>
  <si>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</si>
  <si>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</si>
  <si>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</si>
  <si>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</si>
  <si>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</si>
  <si>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</si>
  <si>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</si>
  <si>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</si>
  <si>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</si>
  <si>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</si>
  <si>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</si>
  <si>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</si>
  <si>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</si>
  <si>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</si>
  <si>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</si>
  <si>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</si>
  <si>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</si>
  <si>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</si>
  <si>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</si>
  <si>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</si>
  <si>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</si>
  <si>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</si>
  <si>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</si>
  <si>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</si>
  <si>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</si>
  <si>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</si>
  <si>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</si>
  <si>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</si>
  <si>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</si>
  <si>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</si>
  <si>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</si>
  <si>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</si>
  <si>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</si>
  <si>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</si>
  <si>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</si>
  <si>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</si>
  <si>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</si>
  <si>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</si>
  <si>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</si>
  <si>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</si>
  <si>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</si>
  <si>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</si>
  <si>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</si>
  <si>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</si>
  <si>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</si>
  <si>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</si>
  <si>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</si>
  <si>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</si>
  <si>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</si>
  <si>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</si>
  <si>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</si>
  <si>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</si>
  <si>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</si>
  <si>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</si>
  <si>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</si>
  <si>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</si>
  <si>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</si>
  <si>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</si>
  <si>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</si>
  <si>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</si>
  <si>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</si>
  <si>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</si>
  <si>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</si>
  <si>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</si>
  <si>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</si>
  <si>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</si>
  <si>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</si>
  <si>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</si>
  <si>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</si>
  <si>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</si>
  <si>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</si>
  <si>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</si>
  <si>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</si>
  <si>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</si>
  <si>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</si>
  <si>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</si>
  <si>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</si>
  <si>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</si>
  <si>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</si>
  <si>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</si>
  <si>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</si>
  <si>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</si>
  <si>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</si>
  <si>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</si>
  <si>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</si>
  <si>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</si>
  <si>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</si>
  <si>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</si>
  <si>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</si>
  <si>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</si>
  <si>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</si>
  <si>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</si>
  <si>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</si>
  <si>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</si>
  <si>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</si>
  <si>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</si>
  <si>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</si>
  <si>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</si>
  <si>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</si>
  <si>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</si>
  <si>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</si>
  <si>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</si>
  <si>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</si>
  <si>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</si>
  <si>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</si>
  <si>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</si>
  <si>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</si>
  <si>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</si>
  <si>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</si>
  <si>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</si>
  <si>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</si>
  <si>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</si>
  <si>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</si>
  <si>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</si>
  <si>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</si>
  <si>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</si>
  <si>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</si>
  <si>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</si>
  <si>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</si>
  <si>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</si>
  <si>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</si>
  <si>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</si>
  <si>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</si>
  <si>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</si>
  <si>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</si>
  <si>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</si>
  <si>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</si>
  <si>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</si>
  <si>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</si>
  <si>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</si>
  <si>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</si>
  <si>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</si>
  <si>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</si>
  <si>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</si>
  <si>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</si>
  <si>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</si>
  <si>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</si>
  <si>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</si>
  <si>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</si>
  <si>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</si>
  <si>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</si>
  <si>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</si>
  <si>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</si>
  <si>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</si>
  <si>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</si>
  <si>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</si>
  <si>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</si>
  <si>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</si>
  <si>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</si>
  <si>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</si>
  <si>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</si>
  <si>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</si>
  <si>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</si>
  <si>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</si>
  <si>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</si>
  <si>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</si>
  <si>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</si>
  <si>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</si>
  <si>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</si>
  <si>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</si>
  <si>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</si>
  <si>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</si>
  <si>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</si>
  <si>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</si>
  <si>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</si>
  <si>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</si>
  <si>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</si>
  <si>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</si>
  <si>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</si>
  <si>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</si>
  <si>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</si>
  <si>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</si>
  <si>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</si>
  <si>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</si>
  <si>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</si>
  <si>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</si>
  <si>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</si>
  <si>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</si>
  <si>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</si>
  <si>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</si>
  <si>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</si>
  <si>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</si>
  <si>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</si>
  <si>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</si>
  <si>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</si>
  <si>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</si>
  <si>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</si>
  <si>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</si>
  <si>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</si>
  <si>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</si>
  <si>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</si>
  <si>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</si>
  <si>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</si>
  <si>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</si>
  <si>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</si>
  <si>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</si>
  <si>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</si>
  <si>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</si>
  <si>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</si>
  <si>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</si>
  <si>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</si>
  <si>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</si>
  <si>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</si>
  <si>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</si>
  <si>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</si>
  <si>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</si>
  <si>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</si>
  <si>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</si>
  <si>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</si>
  <si>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</si>
  <si>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</si>
  <si>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</si>
  <si>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</si>
  <si>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</si>
  <si>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</si>
  <si>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</si>
  <si>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</si>
  <si>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</si>
  <si>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</si>
  <si>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</si>
  <si>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</si>
  <si>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</si>
  <si>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</si>
  <si>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</si>
  <si>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</si>
  <si>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</si>
  <si>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</si>
  <si>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</si>
  <si>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</si>
  <si>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</si>
  <si>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</si>
  <si>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</si>
  <si>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</si>
  <si>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</si>
  <si>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</si>
  <si>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</si>
  <si>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</si>
  <si>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</si>
  <si>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</si>
  <si>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</si>
  <si>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</si>
  <si>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</si>
  <si>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</si>
  <si>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</si>
  <si>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</si>
  <si>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</si>
  <si>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</si>
  <si>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</si>
  <si>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</si>
  <si>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</si>
  <si>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</si>
  <si>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</si>
  <si>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</si>
  <si>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</si>
  <si>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</si>
  <si>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</si>
  <si>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</si>
  <si>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</si>
  <si>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</si>
  <si>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</si>
  <si>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</si>
  <si>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</si>
  <si>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</si>
  <si>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</si>
  <si>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</si>
  <si>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</si>
  <si>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</si>
  <si>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</si>
  <si>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</si>
  <si>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</si>
  <si>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</si>
  <si>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</si>
  <si>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</si>
  <si>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</si>
  <si>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</si>
  <si>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</si>
  <si>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</si>
  <si>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</si>
  <si>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</si>
  <si>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</si>
  <si>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</si>
  <si>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</si>
  <si>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</si>
  <si>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</si>
  <si>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</si>
  <si>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</si>
  <si>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</si>
  <si>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</si>
  <si>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</si>
  <si>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</si>
  <si>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</si>
  <si>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</si>
  <si>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</si>
  <si>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</si>
  <si>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</si>
  <si>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</si>
  <si>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</si>
  <si>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</si>
  <si>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</si>
  <si>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</si>
  <si>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</si>
  <si>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</si>
  <si>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</si>
  <si>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</si>
  <si>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</si>
  <si>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</si>
  <si>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</si>
  <si>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</si>
  <si>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</si>
  <si>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</si>
  <si>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</si>
  <si>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</si>
  <si>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</si>
  <si>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</si>
  <si>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</si>
  <si>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</si>
  <si>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</si>
  <si>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</si>
  <si>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</si>
  <si>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</si>
  <si>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</si>
  <si>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</si>
  <si>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</si>
  <si>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</si>
  <si>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</si>
  <si>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</si>
  <si>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</si>
  <si>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</si>
  <si>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</si>
  <si>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</si>
  <si>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</si>
  <si>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</si>
  <si>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</si>
  <si>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</si>
  <si>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</si>
  <si>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</si>
  <si>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</si>
  <si>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</si>
  <si>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</si>
  <si>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</si>
  <si>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</si>
  <si>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</si>
  <si>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</si>
  <si>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</si>
  <si>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</si>
  <si>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</si>
  <si>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</si>
  <si>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</si>
  <si>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</si>
  <si>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</si>
  <si>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</si>
  <si>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</si>
  <si>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</si>
  <si>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</si>
  <si>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</si>
  <si>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</si>
  <si>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</si>
  <si>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</si>
  <si>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</si>
  <si>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</si>
  <si>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</si>
  <si>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</si>
  <si>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</si>
  <si>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</si>
  <si>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</si>
  <si>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</si>
  <si>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</si>
  <si>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</si>
  <si>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</si>
  <si>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</si>
  <si>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</si>
  <si>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</si>
  <si>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</si>
  <si>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</si>
  <si>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</si>
  <si>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</si>
  <si>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</si>
  <si>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</si>
  <si>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</si>
  <si>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</si>
  <si>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</si>
  <si>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</si>
  <si>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</si>
  <si>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</si>
  <si>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</si>
  <si>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</si>
  <si>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</si>
  <si>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</si>
  <si>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</si>
  <si>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</si>
  <si>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</si>
  <si>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</si>
  <si>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</si>
  <si>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</si>
  <si>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</si>
  <si>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</si>
  <si>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</si>
  <si>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</si>
  <si>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</si>
  <si>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</si>
  <si>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</si>
  <si>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</si>
  <si>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</si>
  <si>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</si>
  <si>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</si>
  <si>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</si>
  <si>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</si>
  <si>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</si>
  <si>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</si>
  <si>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</si>
  <si>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</si>
  <si>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</si>
  <si>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</si>
  <si>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</si>
  <si>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</si>
  <si>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</si>
  <si>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</si>
  <si>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</si>
  <si>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</si>
  <si>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</si>
  <si>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</si>
  <si>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</si>
  <si>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</si>
  <si>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</si>
  <si>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</si>
  <si>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</si>
  <si>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</si>
  <si>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</si>
  <si>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</si>
  <si>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</si>
  <si>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</si>
  <si>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</si>
  <si>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</si>
  <si>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</si>
  <si>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</si>
  <si>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</si>
  <si>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</si>
  <si>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</si>
  <si>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</si>
  <si>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</si>
  <si>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</si>
  <si>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</si>
  <si>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</si>
  <si>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</si>
  <si>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</si>
  <si>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</si>
  <si>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</si>
  <si>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</si>
  <si>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</si>
  <si>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</si>
  <si>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</si>
  <si>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</si>
  <si>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</si>
  <si>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</si>
  <si>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</si>
  <si>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</si>
  <si>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</si>
  <si>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</si>
  <si>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</si>
  <si>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</si>
  <si>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</si>
  <si>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</si>
  <si>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</si>
  <si>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</si>
  <si>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</si>
  <si>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</si>
  <si>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</si>
  <si>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</si>
  <si>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</si>
  <si>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</si>
  <si>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</si>
  <si>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</si>
  <si>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</si>
  <si>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</si>
  <si>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</si>
  <si>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</si>
  <si>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</si>
  <si>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</si>
  <si>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</si>
  <si>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</si>
  <si>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</si>
  <si>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</si>
  <si>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</si>
  <si>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</si>
  <si>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</si>
  <si>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</si>
  <si>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</si>
  <si>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</si>
  <si>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</si>
  <si>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</si>
  <si>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</si>
  <si>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</si>
  <si>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</si>
  <si>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</si>
  <si>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</si>
  <si>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</si>
  <si>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</si>
  <si>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</si>
  <si>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</si>
  <si>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</si>
  <si>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</si>
  <si>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</si>
  <si>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</si>
  <si>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</si>
  <si>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</si>
  <si>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</si>
  <si>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</si>
  <si>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</si>
  <si>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</si>
  <si>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</si>
  <si>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</si>
  <si>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</si>
  <si>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</si>
  <si>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</si>
  <si>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</si>
  <si>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</si>
  <si>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</si>
  <si>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</si>
  <si>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</si>
  <si>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</si>
  <si>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</si>
  <si>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</si>
  <si>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</si>
  <si>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</si>
  <si>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</si>
  <si>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</si>
  <si>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</si>
  <si>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</si>
  <si>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</si>
  <si>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</si>
  <si>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</si>
  <si>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</si>
  <si>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</si>
  <si>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</si>
  <si>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</si>
  <si>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</si>
  <si>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</si>
  <si>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</si>
  <si>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</si>
  <si>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</si>
  <si>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</si>
  <si>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</si>
  <si>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</si>
  <si>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</si>
  <si>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</si>
  <si>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</si>
  <si>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</si>
  <si>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</si>
  <si>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</si>
  <si>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</si>
  <si>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</si>
  <si>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</si>
  <si>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</si>
  <si>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</si>
  <si>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</si>
  <si>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</si>
  <si>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</si>
  <si>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</si>
  <si>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</si>
  <si>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</si>
  <si>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</si>
  <si>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</si>
  <si>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</si>
  <si>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</si>
  <si>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</si>
  <si>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</si>
  <si>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</si>
  <si>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</si>
  <si>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</si>
  <si>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</si>
  <si>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</si>
  <si>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</si>
  <si>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</si>
  <si>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</si>
  <si>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</si>
  <si>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</si>
  <si>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</si>
  <si>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</si>
  <si>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</si>
  <si>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</si>
  <si>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</si>
  <si>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</si>
  <si>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</si>
  <si>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</si>
  <si>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</si>
  <si>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</si>
  <si>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</si>
  <si>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</si>
  <si>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</si>
  <si>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</si>
  <si>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</si>
  <si>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</si>
  <si>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</si>
  <si>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</si>
  <si>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</si>
  <si>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</si>
  <si>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</si>
  <si>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</si>
  <si>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</si>
  <si>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</si>
  <si>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</si>
  <si>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</si>
  <si>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</si>
  <si>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</si>
  <si>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</si>
  <si>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</si>
  <si>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</si>
  <si>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</si>
  <si>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</si>
  <si>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</si>
  <si>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</si>
  <si>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</si>
  <si>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</si>
  <si>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</si>
  <si>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</si>
  <si>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</si>
  <si>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</si>
  <si>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</si>
  <si>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</si>
  <si>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</si>
  <si>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</si>
  <si>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</si>
  <si>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</si>
  <si>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</si>
  <si>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</si>
  <si>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</si>
  <si>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</si>
  <si>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</si>
  <si>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</si>
  <si>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</si>
  <si>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</si>
  <si>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</si>
  <si>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</si>
  <si>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</si>
  <si>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</si>
  <si>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</si>
  <si>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</si>
  <si>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</si>
  <si>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</si>
  <si>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</si>
  <si>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</si>
  <si>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</si>
  <si>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</si>
  <si>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</si>
  <si>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</si>
  <si>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</si>
  <si>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</si>
  <si>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</si>
  <si>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</si>
  <si>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</si>
  <si>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</si>
  <si>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</si>
  <si>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</si>
  <si>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</si>
  <si>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</si>
  <si>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</si>
  <si>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</si>
  <si>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</si>
  <si>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</si>
  <si>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</si>
  <si>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</si>
  <si>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</si>
  <si>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</si>
  <si>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</si>
  <si>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</si>
  <si>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</si>
  <si>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</si>
  <si>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</si>
  <si>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</si>
  <si>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</si>
  <si>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</si>
  <si>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</si>
  <si>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</si>
  <si>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</si>
  <si>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</si>
  <si>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</si>
  <si>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</si>
  <si>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</si>
  <si>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</si>
  <si>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</si>
  <si>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</si>
  <si>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</si>
  <si>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</si>
  <si>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</si>
  <si>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</si>
  <si>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</si>
  <si>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</si>
  <si>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</si>
  <si>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</si>
  <si>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</si>
  <si>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</si>
  <si>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</si>
  <si>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</si>
  <si>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</si>
  <si>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</si>
  <si>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</si>
  <si>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</si>
  <si>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</si>
  <si>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</si>
  <si>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</si>
  <si>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</si>
  <si>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</si>
  <si>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</si>
  <si>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</si>
  <si>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</si>
  <si>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</si>
  <si>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</si>
  <si>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</si>
  <si>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</si>
  <si>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</si>
  <si>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</si>
  <si>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</si>
  <si>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</si>
  <si>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</si>
  <si>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</si>
  <si>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</si>
  <si>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</si>
  <si>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</si>
  <si>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</si>
  <si>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</si>
  <si>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</si>
  <si>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</si>
  <si>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</si>
  <si>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</si>
  <si>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</si>
  <si>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</si>
  <si>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</si>
  <si>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</si>
  <si>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</si>
  <si>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</si>
  <si>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</si>
  <si>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</si>
  <si>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</si>
  <si>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</si>
  <si>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</si>
  <si>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</si>
  <si>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</si>
  <si>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</si>
  <si>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</si>
  <si>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</si>
  <si>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</si>
  <si>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</si>
  <si>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</si>
  <si>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</si>
  <si>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</si>
  <si>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</si>
  <si>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</si>
  <si>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</si>
  <si>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</si>
  <si>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</si>
  <si>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</si>
  <si>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</si>
  <si>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</si>
  <si>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</si>
  <si>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</si>
  <si>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</si>
  <si>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</si>
  <si>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</si>
  <si>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</si>
  <si>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</si>
  <si>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</si>
  <si>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</si>
  <si>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</si>
  <si>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</si>
  <si>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</si>
  <si>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</si>
  <si>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</si>
  <si>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</si>
  <si>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</si>
  <si>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</si>
  <si>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</si>
  <si>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</si>
  <si>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</si>
  <si>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</si>
  <si>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</si>
  <si>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</si>
  <si>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</si>
  <si>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</si>
  <si>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</si>
  <si>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</si>
  <si>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</si>
  <si>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</si>
  <si>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</si>
  <si>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</si>
  <si>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</si>
  <si>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</si>
  <si>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</si>
  <si>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</si>
  <si>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</si>
  <si>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</si>
  <si>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</si>
  <si>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</si>
  <si>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</si>
  <si>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</si>
  <si>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</si>
  <si>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</si>
  <si>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</si>
  <si>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</si>
  <si>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</si>
  <si>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</si>
  <si>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</si>
  <si>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</si>
  <si>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</si>
  <si>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</si>
  <si>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</si>
  <si>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</si>
  <si>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</si>
  <si>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</si>
  <si>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</si>
  <si>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</si>
  <si>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</si>
  <si>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</si>
  <si>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</si>
  <si>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</si>
  <si>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</si>
  <si>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</si>
  <si>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</si>
  <si>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</si>
  <si>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</si>
  <si>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</si>
  <si>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</si>
  <si>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</si>
  <si>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</si>
  <si>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</si>
  <si>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</si>
  <si>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</si>
  <si>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</si>
  <si>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</si>
  <si>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</si>
  <si>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</si>
  <si>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</si>
  <si>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</si>
  <si>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</si>
  <si>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</si>
  <si>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</si>
  <si>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</si>
  <si>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</si>
  <si>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</si>
  <si>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</si>
  <si>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</si>
  <si>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</si>
  <si>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</si>
  <si>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</si>
  <si>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</si>
  <si>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</si>
  <si>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</si>
  <si>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</si>
  <si>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</si>
  <si>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</si>
  <si>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</si>
  <si>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</si>
  <si>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</si>
  <si>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</si>
  <si>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</si>
  <si>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</si>
  <si>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</si>
  <si>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</si>
  <si>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</si>
  <si>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</si>
  <si>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</si>
  <si>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</si>
  <si>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</si>
  <si>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</si>
  <si>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</si>
  <si>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</si>
  <si>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</si>
  <si>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</si>
  <si>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</si>
  <si>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</si>
  <si>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</si>
  <si>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</si>
  <si>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</si>
  <si>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</si>
  <si>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</si>
  <si>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</si>
  <si>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</si>
  <si>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</si>
  <si>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</si>
  <si>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</si>
  <si>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</si>
  <si>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</si>
  <si>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</si>
  <si>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</si>
  <si>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</si>
  <si>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</si>
  <si>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</si>
  <si>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</si>
  <si>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</si>
  <si>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</si>
  <si>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</si>
  <si>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</si>
  <si>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</si>
  <si>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</si>
  <si>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</si>
  <si>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</si>
  <si>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</si>
  <si>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</si>
  <si>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</si>
  <si>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</si>
  <si>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</si>
  <si>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</si>
  <si>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</si>
  <si>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</si>
  <si>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</si>
  <si>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</si>
  <si>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</si>
  <si>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</si>
  <si>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</si>
  <si>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</si>
  <si>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</si>
  <si>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</si>
  <si>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</si>
  <si>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</si>
  <si>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</si>
  <si>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</si>
  <si>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</si>
  <si>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</si>
  <si>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</si>
  <si>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</si>
  <si>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</si>
  <si>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</si>
  <si>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</si>
  <si>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</si>
  <si>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</si>
  <si>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</si>
  <si>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</si>
  <si>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</si>
  <si>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</si>
  <si>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</si>
  <si>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</si>
  <si>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</si>
  <si>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</si>
  <si>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</si>
  <si>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</si>
  <si>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</si>
  <si>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</si>
  <si>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</si>
  <si>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</si>
  <si>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</si>
  <si>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</si>
  <si>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</si>
  <si>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</si>
  <si>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</si>
  <si>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</si>
  <si>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</si>
  <si>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</si>
  <si>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</si>
  <si>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</si>
  <si>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</si>
  <si>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</si>
  <si>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</si>
  <si>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</si>
  <si>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</si>
  <si>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</si>
  <si>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</si>
  <si>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</si>
  <si>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</si>
  <si>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</si>
  <si>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</si>
  <si>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</si>
  <si>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</si>
  <si>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</si>
  <si>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</si>
  <si>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</si>
  <si>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</si>
  <si>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</si>
  <si>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</si>
  <si>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</si>
  <si>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</si>
  <si>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</si>
  <si>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</si>
  <si>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</si>
  <si>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</si>
  <si>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</si>
  <si>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</si>
  <si>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</si>
  <si>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</si>
  <si>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</si>
  <si>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</si>
  <si>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</si>
  <si>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</si>
  <si>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</si>
  <si>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</si>
  <si>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</si>
  <si>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</si>
  <si>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</si>
  <si>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</si>
  <si>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</si>
  <si>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</si>
  <si>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</si>
  <si>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</si>
  <si>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</si>
  <si>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</si>
  <si>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</si>
  <si>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</si>
  <si>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</si>
  <si>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</si>
  <si>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</si>
  <si>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</si>
  <si>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</si>
  <si>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</si>
  <si>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</si>
  <si>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</si>
  <si>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</si>
  <si>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</si>
  <si>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</si>
  <si>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</si>
  <si>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</si>
  <si>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</si>
  <si>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</si>
  <si>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</si>
  <si>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</si>
  <si>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</si>
  <si>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</si>
  <si>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</si>
  <si>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</si>
  <si>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</si>
  <si>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</si>
  <si>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</si>
  <si>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</si>
  <si>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</si>
  <si>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</si>
  <si>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</si>
  <si>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</si>
  <si>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</si>
  <si>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</si>
  <si>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</si>
  <si>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</si>
  <si>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</si>
  <si>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</si>
  <si>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</si>
  <si>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</si>
  <si>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</si>
  <si>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</si>
  <si>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</si>
  <si>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</si>
  <si>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</si>
  <si>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</si>
  <si>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</si>
  <si>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</si>
  <si>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</si>
  <si>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</si>
  <si>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</si>
  <si>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</si>
  <si>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</si>
  <si>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</si>
  <si>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</si>
  <si>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</si>
  <si>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</si>
  <si>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</si>
  <si>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</si>
  <si>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</si>
  <si>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</si>
  <si>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</si>
  <si>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</si>
  <si>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</si>
  <si>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</si>
  <si>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</si>
  <si>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</si>
  <si>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</si>
  <si>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</si>
  <si>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</si>
  <si>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</si>
  <si>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</si>
  <si>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</si>
  <si>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</si>
  <si>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</si>
  <si>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</si>
  <si>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</si>
  <si>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</si>
  <si>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</si>
  <si>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</si>
  <si>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</si>
  <si>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</si>
  <si>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</si>
  <si>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</si>
  <si>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</si>
  <si>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</si>
  <si>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</si>
  <si>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</si>
  <si>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</si>
  <si>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</si>
  <si>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</si>
  <si>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</si>
  <si>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</si>
  <si>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</si>
  <si>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</si>
  <si>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</si>
  <si>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</si>
  <si>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</si>
  <si>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</si>
  <si>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</si>
  <si>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</si>
  <si>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</si>
  <si>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</si>
  <si>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</si>
  <si>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</si>
  <si>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</si>
  <si>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</si>
  <si>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</si>
  <si>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</si>
  <si>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</si>
  <si>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</si>
  <si>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</si>
  <si>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</si>
  <si>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</si>
  <si>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</si>
  <si>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</si>
  <si>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</si>
  <si>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</si>
  <si>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</si>
  <si>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</si>
  <si>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</si>
  <si>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</si>
  <si>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</si>
  <si>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</si>
  <si>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</si>
  <si>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</si>
  <si>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</si>
  <si>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</si>
  <si>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</si>
  <si>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</si>
  <si>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</si>
  <si>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</si>
  <si>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</si>
  <si>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</si>
  <si>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</si>
  <si>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</si>
  <si>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</si>
  <si>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</si>
  <si>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</si>
  <si>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</si>
  <si>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</si>
  <si>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</si>
  <si>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</si>
  <si>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</si>
  <si>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</si>
  <si>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</si>
  <si>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</si>
  <si>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</si>
  <si>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</si>
  <si>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</si>
  <si>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</si>
  <si>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</si>
  <si>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</si>
  <si>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</si>
  <si>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</si>
  <si>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</si>
  <si>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</si>
  <si>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</si>
  <si>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</si>
  <si>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</si>
  <si>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</si>
  <si>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</si>
  <si>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</si>
  <si>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</si>
  <si>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</si>
  <si>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</si>
  <si>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</si>
  <si>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</si>
  <si>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</si>
  <si>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</si>
  <si>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</si>
  <si>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</si>
  <si>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</si>
  <si>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</si>
  <si>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</si>
  <si>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</si>
  <si>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</si>
  <si>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</si>
  <si>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</si>
  <si>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</si>
  <si>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</si>
  <si>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</si>
  <si>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</si>
  <si>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</si>
  <si>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</si>
  <si>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</si>
  <si>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</si>
  <si>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</si>
  <si>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</si>
  <si>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</si>
  <si>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</si>
  <si>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</si>
  <si>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</si>
  <si>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</si>
  <si>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</si>
  <si>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</si>
  <si>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</si>
  <si>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</si>
  <si>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</si>
  <si>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</si>
  <si>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</si>
  <si>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</si>
  <si>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</si>
  <si>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</si>
  <si>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</si>
  <si>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</si>
  <si>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</si>
  <si>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</si>
  <si>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</si>
  <si>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</si>
  <si>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</si>
  <si>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</si>
  <si>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</si>
  <si>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</si>
  <si>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</si>
  <si>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</si>
  <si>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</si>
  <si>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</si>
  <si>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</si>
  <si>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</si>
  <si>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</si>
  <si>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</si>
  <si>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</si>
  <si>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</si>
  <si>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</si>
  <si>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</si>
  <si>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</si>
  <si>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</si>
  <si>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</si>
  <si>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</si>
  <si>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</si>
  <si>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</si>
  <si>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</si>
  <si>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</si>
  <si>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</si>
  <si>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</si>
  <si>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</si>
  <si>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</si>
  <si>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</si>
  <si>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</si>
  <si>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</si>
  <si>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</si>
  <si>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</si>
  <si>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</si>
  <si>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</si>
  <si>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</si>
  <si>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</si>
  <si>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</si>
  <si>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</si>
  <si>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</si>
  <si>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</si>
  <si>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</si>
  <si>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</si>
  <si>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</si>
  <si>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</si>
  <si>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</si>
  <si>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</si>
  <si>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</si>
  <si>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</si>
  <si>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</si>
  <si>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</si>
  <si>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</si>
  <si>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</si>
  <si>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</si>
  <si>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</si>
  <si>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</si>
  <si>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</si>
  <si>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</si>
  <si>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</si>
  <si>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</si>
  <si>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</si>
  <si>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</si>
  <si>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</si>
  <si>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</si>
  <si>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</si>
  <si>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</si>
  <si>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</si>
  <si>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</si>
  <si>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</si>
  <si>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</si>
  <si>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</si>
  <si>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</si>
  <si>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</si>
  <si>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</si>
  <si>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</si>
  <si>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</si>
  <si>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</si>
  <si>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</si>
  <si>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</si>
  <si>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</si>
  <si>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</si>
  <si>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</si>
  <si>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</si>
  <si>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</si>
  <si>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</si>
  <si>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</si>
  <si>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</si>
  <si>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</si>
  <si>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</si>
  <si>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</si>
  <si>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</si>
  <si>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</si>
  <si>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</si>
  <si>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</si>
  <si>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</si>
  <si>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</si>
  <si>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</si>
  <si>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</si>
  <si>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</si>
  <si>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</si>
  <si>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</si>
  <si>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</si>
  <si>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</si>
  <si>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</si>
  <si>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</si>
  <si>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</si>
  <si>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</si>
  <si>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</si>
  <si>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</si>
  <si>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</si>
  <si>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</si>
  <si>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</si>
  <si>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</si>
  <si>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</si>
  <si>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</si>
  <si>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</si>
  <si>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</si>
  <si>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</si>
  <si>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</si>
  <si>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</si>
  <si>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</si>
  <si>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</si>
  <si>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</si>
  <si>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</si>
  <si>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</si>
  <si>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</si>
  <si>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</si>
  <si>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</si>
  <si>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</si>
  <si>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</si>
  <si>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</si>
  <si>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</si>
  <si>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</si>
  <si>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</si>
  <si>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</si>
  <si>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</si>
  <si>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</si>
  <si>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</si>
  <si>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</si>
  <si>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</si>
  <si>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</si>
  <si>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</si>
  <si>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</si>
  <si>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</si>
  <si>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</si>
  <si>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</si>
  <si>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</si>
  <si>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</si>
  <si>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</si>
  <si>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</si>
  <si>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</si>
  <si>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</si>
  <si>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</si>
  <si>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</si>
  <si>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</si>
  <si>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</si>
  <si>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</si>
  <si>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</si>
  <si>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</si>
  <si>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</si>
  <si>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</si>
  <si>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</si>
  <si>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</si>
  <si>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</si>
  <si>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</si>
  <si>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</si>
  <si>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</si>
  <si>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</si>
  <si>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</si>
  <si>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</si>
  <si>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</si>
  <si>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</si>
  <si>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</si>
  <si>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</si>
  <si>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</si>
  <si>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</si>
  <si>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</si>
  <si>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</si>
  <si>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</si>
  <si>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</si>
  <si>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</si>
  <si>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</si>
  <si>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</si>
  <si>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</si>
  <si>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</si>
  <si>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</si>
  <si>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</si>
  <si>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</si>
  <si>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</si>
  <si>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</si>
  <si>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</si>
  <si>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</si>
  <si>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</si>
  <si>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</si>
  <si>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</si>
  <si>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</si>
  <si>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</si>
  <si>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</si>
  <si>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</si>
  <si>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</si>
  <si>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</si>
  <si>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</si>
  <si>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</si>
  <si>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</si>
  <si>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</si>
  <si>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</si>
  <si>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</si>
  <si>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</si>
  <si>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</si>
  <si>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</si>
  <si>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</si>
  <si>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</si>
  <si>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</si>
  <si>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</si>
  <si>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</si>
  <si>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</si>
  <si>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</si>
  <si>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</si>
  <si>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</si>
  <si>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</si>
  <si>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</si>
  <si>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</si>
  <si>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</si>
  <si>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</si>
  <si>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</si>
  <si>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</si>
  <si>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</si>
  <si>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</si>
  <si>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</si>
  <si>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</si>
  <si>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</si>
  <si>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</si>
  <si>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</si>
  <si>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</si>
  <si>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</si>
  <si>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</si>
  <si>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</si>
  <si>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</si>
  <si>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</si>
  <si>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</si>
  <si>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</si>
  <si>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</si>
  <si>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</si>
  <si>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</si>
  <si>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</si>
  <si>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</si>
  <si>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</si>
  <si>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</si>
  <si>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</si>
  <si>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</si>
  <si>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</si>
  <si>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</si>
  <si>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</si>
  <si>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</si>
  <si>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</si>
  <si>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</si>
  <si>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</si>
  <si>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</si>
  <si>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</si>
  <si>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</si>
  <si>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</si>
  <si>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</si>
  <si>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</si>
  <si>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</si>
  <si>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</si>
  <si>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</si>
  <si>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</si>
  <si>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</si>
  <si>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</si>
  <si>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</si>
  <si>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</si>
  <si>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</si>
  <si>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</si>
  <si>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</si>
  <si>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</si>
  <si>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</si>
  <si>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</si>
  <si>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</si>
  <si>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</si>
  <si>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</si>
  <si>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</si>
  <si>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</si>
  <si>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</si>
  <si>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</si>
  <si>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</si>
  <si>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</si>
  <si>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</si>
  <si>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</si>
  <si>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</si>
  <si>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</si>
  <si>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</si>
  <si>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</si>
  <si>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</si>
  <si>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</si>
  <si>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</si>
  <si>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</si>
  <si>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</si>
  <si>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</si>
  <si>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</si>
  <si>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</si>
  <si>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</si>
  <si>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</si>
  <si>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</si>
  <si>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</si>
  <si>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</si>
  <si>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</si>
  <si>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</si>
  <si>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</si>
  <si>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</si>
  <si>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</si>
  <si>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</si>
  <si>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</si>
  <si>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</si>
  <si>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</si>
  <si>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</si>
  <si>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</si>
  <si>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</si>
  <si>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</si>
  <si>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</si>
  <si>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</si>
  <si>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</si>
  <si>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</si>
  <si>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</si>
  <si>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</si>
  <si>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</si>
  <si>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</si>
  <si>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</si>
  <si>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</si>
  <si>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</si>
  <si>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</si>
  <si>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</si>
  <si>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</si>
  <si>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</si>
  <si>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</si>
  <si>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</si>
  <si>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</si>
  <si>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</si>
  <si>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</si>
  <si>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</si>
  <si>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</si>
  <si>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</si>
  <si>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</si>
  <si>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</si>
  <si>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</si>
  <si>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</si>
  <si>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</si>
  <si>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</si>
  <si>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</si>
  <si>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</si>
  <si>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</si>
  <si>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</si>
  <si>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</si>
  <si>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</si>
  <si>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</si>
  <si>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</si>
  <si>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</si>
  <si>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</si>
  <si>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</si>
  <si>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</si>
  <si>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</si>
  <si>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</si>
  <si>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</si>
  <si>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</si>
  <si>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</si>
  <si>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</si>
  <si>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</si>
  <si>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</si>
  <si>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</si>
  <si>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</si>
  <si>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</si>
  <si>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</si>
  <si>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</si>
  <si>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</si>
  <si>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</si>
  <si>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</si>
  <si>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</si>
  <si>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</si>
  <si>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</si>
  <si>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</si>
  <si>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</si>
  <si>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</si>
  <si>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</si>
  <si>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</si>
  <si>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</si>
  <si>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</si>
  <si>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</si>
  <si>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</si>
  <si>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</si>
  <si>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</si>
  <si>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</si>
  <si>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</si>
  <si>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</si>
  <si>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</si>
  <si>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</si>
  <si>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</si>
  <si>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</si>
  <si>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</si>
  <si>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</si>
  <si>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</si>
  <si>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</si>
  <si>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</si>
  <si>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</si>
  <si>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</si>
  <si>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</si>
  <si>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</si>
  <si>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</si>
  <si>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</si>
  <si>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</si>
  <si>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</si>
  <si>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</si>
  <si>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</si>
  <si>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</si>
  <si>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</si>
  <si>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</si>
  <si>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</si>
  <si>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</si>
  <si>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</si>
  <si>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</si>
  <si>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</si>
  <si>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</si>
  <si>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</si>
  <si>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</si>
  <si>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</si>
  <si>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</si>
  <si>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</si>
  <si>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</si>
  <si>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</si>
  <si>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</si>
  <si>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</si>
  <si>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</si>
  <si>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</si>
  <si>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</si>
  <si>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</si>
  <si>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</si>
  <si>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</si>
  <si>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</si>
  <si>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</si>
  <si>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</si>
  <si>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</si>
  <si>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</si>
  <si>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</si>
  <si>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</si>
  <si>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</si>
  <si>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</si>
  <si>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</si>
  <si>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</si>
  <si>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</si>
  <si>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</si>
  <si>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</si>
  <si>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</si>
  <si>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</si>
  <si>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</si>
  <si>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</si>
  <si>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</si>
  <si>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</si>
  <si>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</si>
  <si>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</si>
  <si>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</si>
  <si>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</si>
  <si>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</si>
  <si>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</si>
  <si>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</si>
  <si>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</si>
  <si>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</si>
  <si>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</si>
  <si>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</si>
  <si>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</si>
  <si>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</si>
  <si>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</si>
  <si>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</si>
  <si>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</si>
  <si>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</si>
  <si>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</si>
  <si>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</si>
  <si>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</si>
  <si>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</si>
  <si>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</si>
  <si>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</si>
  <si>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</si>
  <si>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</si>
  <si>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</si>
  <si>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</si>
  <si>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</si>
  <si>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</si>
  <si>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</si>
  <si>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</si>
  <si>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</si>
  <si>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</si>
  <si>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</si>
  <si>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</si>
  <si>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</si>
  <si>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</si>
  <si>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</si>
  <si>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</si>
  <si>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</si>
  <si>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</si>
  <si>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</si>
  <si>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</si>
  <si>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</si>
  <si>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</si>
  <si>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</si>
  <si>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</si>
  <si>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</si>
  <si>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</si>
  <si>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</si>
  <si>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</si>
  <si>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</si>
  <si>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</si>
  <si>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</si>
  <si>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</si>
  <si>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</si>
  <si>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</si>
  <si>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</si>
  <si>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</si>
  <si>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</si>
  <si>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</si>
  <si>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</si>
  <si>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</si>
  <si>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</si>
  <si>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</si>
  <si>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</si>
  <si>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</si>
  <si>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</si>
  <si>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</si>
  <si>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</si>
  <si>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</si>
  <si>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</si>
  <si>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</si>
  <si>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</si>
  <si>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</si>
  <si>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</si>
  <si>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</si>
  <si>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</si>
  <si>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</si>
  <si>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</si>
  <si>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</si>
  <si>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</si>
  <si>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</si>
  <si>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</si>
  <si>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</si>
  <si>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</si>
  <si>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</si>
  <si>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</si>
  <si>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</si>
  <si>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</si>
  <si>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</si>
  <si>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</si>
  <si>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</si>
  <si>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</si>
  <si>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</si>
  <si>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</si>
  <si>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</si>
  <si>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</si>
  <si>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</si>
  <si>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</si>
  <si>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</si>
  <si>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</si>
  <si>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</si>
  <si>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</si>
  <si>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</si>
  <si>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</si>
  <si>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</si>
  <si>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</si>
  <si>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</si>
  <si>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</si>
  <si>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</si>
  <si>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</si>
  <si>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</si>
  <si>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</si>
  <si>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</si>
  <si>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</si>
  <si>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</si>
  <si>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</si>
  <si>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</si>
  <si>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</si>
  <si>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</si>
  <si>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</si>
  <si>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</si>
  <si>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</si>
  <si>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</si>
  <si>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</si>
  <si>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</si>
  <si>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</si>
  <si>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</si>
  <si>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</si>
  <si>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</si>
  <si>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</si>
  <si>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</si>
  <si>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</si>
  <si>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</si>
  <si>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</si>
  <si>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</si>
  <si>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</si>
  <si>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</si>
  <si>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</si>
  <si>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</si>
  <si>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</si>
  <si>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</si>
  <si>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</si>
  <si>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</si>
  <si>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</si>
  <si>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</si>
  <si>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</si>
  <si>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</si>
  <si>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</si>
  <si>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</si>
  <si>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</si>
  <si>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</si>
  <si>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</si>
  <si>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</si>
  <si>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</si>
  <si>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</si>
  <si>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</si>
  <si>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</si>
  <si>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</si>
  <si>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</si>
  <si>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</si>
  <si>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</si>
  <si>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</si>
  <si>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</si>
  <si>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</si>
  <si>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</si>
  <si>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</si>
  <si>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</si>
  <si>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</si>
  <si>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</si>
  <si>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</si>
  <si>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</si>
  <si>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</si>
  <si>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</si>
  <si>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</si>
  <si>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</si>
  <si>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</si>
  <si>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</si>
  <si>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</si>
  <si>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</si>
  <si>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</si>
  <si>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</si>
  <si>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</si>
  <si>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</si>
  <si>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</si>
  <si>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</si>
  <si>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</si>
  <si>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</si>
  <si>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</si>
  <si>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</si>
  <si>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</si>
  <si>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</si>
  <si>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</si>
  <si>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</si>
  <si>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</si>
  <si>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</si>
  <si>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</si>
  <si>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</si>
  <si>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</si>
  <si>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</si>
  <si>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</si>
  <si>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</si>
  <si>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</si>
  <si>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</si>
  <si>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</si>
  <si>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</si>
  <si>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</si>
  <si>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</si>
  <si>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</si>
  <si>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</si>
  <si>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</si>
  <si>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</si>
  <si>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</si>
  <si>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</si>
  <si>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</si>
  <si>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</si>
  <si>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</si>
  <si>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</si>
  <si>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</si>
  <si>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</si>
  <si>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</si>
  <si>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</si>
  <si>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</si>
  <si>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</si>
  <si>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</si>
  <si>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</si>
  <si>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</si>
  <si>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</si>
  <si>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</si>
  <si>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</si>
  <si>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</si>
  <si>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</si>
  <si>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</si>
  <si>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</si>
  <si>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</si>
  <si>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</si>
  <si>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</si>
  <si>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</si>
  <si>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</si>
  <si>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</si>
  <si>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</si>
  <si>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</si>
  <si>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</si>
  <si>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</si>
  <si>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</si>
  <si>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</si>
  <si>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</si>
  <si>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</si>
  <si>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</si>
  <si>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</si>
  <si>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</si>
  <si>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</si>
  <si>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</si>
  <si>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</si>
  <si>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</si>
  <si>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</si>
  <si>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</si>
  <si>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</si>
  <si>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</si>
  <si>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</si>
  <si>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</si>
  <si>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</si>
  <si>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</si>
  <si>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</si>
  <si>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</si>
  <si>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</si>
  <si>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</si>
  <si>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</si>
  <si>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</si>
  <si>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</si>
  <si>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</si>
  <si>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</si>
  <si>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</si>
  <si>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</si>
  <si>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</si>
  <si>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</si>
  <si>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</si>
  <si>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</si>
  <si>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</si>
  <si>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</si>
  <si>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</si>
  <si>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</si>
  <si>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</si>
  <si>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</si>
  <si>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</si>
  <si>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</si>
  <si>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</si>
  <si>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</si>
  <si>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</si>
  <si>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</si>
  <si>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</si>
  <si>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</si>
  <si>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</si>
  <si>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</si>
  <si>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</si>
  <si>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</si>
  <si>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</si>
  <si>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</si>
  <si>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</si>
  <si>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</si>
  <si>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</si>
  <si>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</si>
  <si>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</si>
  <si>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</si>
  <si>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</si>
  <si>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</si>
  <si>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</si>
  <si>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</si>
  <si>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</si>
  <si>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</si>
  <si>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</si>
  <si>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</si>
  <si>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</si>
  <si>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</si>
  <si>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</si>
  <si>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</si>
  <si>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</si>
  <si>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</si>
  <si>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</si>
  <si>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</si>
  <si>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</si>
  <si>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</si>
  <si>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</si>
  <si>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</si>
  <si>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</si>
  <si>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</si>
  <si>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</si>
  <si>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</si>
  <si>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</si>
  <si>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</si>
  <si>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</si>
  <si>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</si>
  <si>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</si>
  <si>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</si>
  <si>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</si>
  <si>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</si>
  <si>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</si>
  <si>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</si>
  <si>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</si>
  <si>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</si>
  <si>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</si>
  <si>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</si>
  <si>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</si>
  <si>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</si>
  <si>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</si>
  <si>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</si>
  <si>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</si>
  <si>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</si>
  <si>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</si>
  <si>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</si>
  <si>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</si>
  <si>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</si>
  <si>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</si>
  <si>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</si>
  <si>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</si>
  <si>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</si>
  <si>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</si>
  <si>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</si>
  <si>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</si>
  <si>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</si>
  <si>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</si>
  <si>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</si>
  <si>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</si>
  <si>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</si>
  <si>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</si>
  <si>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</si>
  <si>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</si>
  <si>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</si>
  <si>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</si>
  <si>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</si>
  <si>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</si>
  <si>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</si>
  <si>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</si>
  <si>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</si>
  <si>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</si>
  <si>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</si>
  <si>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</si>
  <si>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</si>
  <si>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</si>
  <si>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</si>
  <si>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</si>
  <si>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</si>
  <si>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</si>
  <si>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</si>
  <si>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</si>
  <si>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</si>
  <si>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</si>
  <si>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</si>
  <si>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</si>
  <si>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</si>
  <si>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</si>
  <si>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</si>
  <si>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</si>
  <si>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</si>
  <si>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</si>
  <si>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</si>
  <si>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</si>
  <si>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</si>
  <si>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</si>
  <si>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</si>
  <si>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</si>
  <si>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</si>
  <si>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</si>
  <si>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</si>
  <si>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</si>
  <si>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</si>
  <si>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</si>
  <si>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</si>
  <si>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</si>
  <si>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</si>
  <si>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</si>
  <si>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</si>
  <si>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</si>
  <si>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</si>
  <si>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</si>
  <si>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</si>
  <si>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</si>
  <si>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</si>
  <si>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</si>
  <si>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</si>
  <si>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</si>
  <si>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</si>
  <si>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</si>
  <si>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</si>
  <si>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</si>
  <si>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</si>
  <si>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</si>
  <si>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</si>
  <si>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</si>
  <si>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</si>
  <si>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</si>
  <si>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</si>
  <si>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</si>
  <si>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</si>
  <si>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</si>
  <si>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</si>
  <si>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</si>
  <si>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</si>
  <si>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</si>
  <si>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</si>
  <si>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</si>
  <si>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</si>
  <si>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</si>
  <si>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</si>
  <si>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</si>
  <si>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</si>
  <si>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</si>
  <si>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</si>
  <si>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</si>
  <si>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</si>
  <si>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</si>
  <si>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</si>
  <si>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</si>
  <si>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</si>
  <si>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</si>
  <si>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</si>
  <si>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</si>
  <si>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</si>
  <si>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</si>
  <si>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</si>
  <si>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</si>
  <si>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</si>
  <si>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</si>
  <si>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</si>
  <si>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</si>
  <si>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</si>
  <si>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</si>
  <si>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</si>
  <si>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</si>
  <si>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</si>
  <si>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</si>
  <si>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</si>
  <si>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</si>
  <si>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</si>
  <si>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</si>
  <si>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</si>
  <si>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</si>
  <si>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</si>
  <si>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</si>
  <si>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</si>
  <si>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</si>
  <si>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</si>
  <si>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</si>
  <si>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</si>
  <si>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</si>
  <si>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</si>
  <si>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</si>
  <si>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</si>
  <si>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</si>
  <si>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</si>
  <si>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</si>
  <si>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</si>
  <si>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</si>
  <si>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</si>
  <si>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</si>
  <si>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</si>
  <si>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</si>
  <si>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</si>
  <si>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</si>
  <si>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</si>
  <si>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</si>
  <si>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</si>
  <si>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</si>
  <si>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</si>
  <si>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</si>
  <si>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</si>
  <si>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</si>
  <si>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</si>
  <si>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</si>
  <si>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</si>
  <si>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</si>
  <si>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</si>
  <si>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</si>
  <si>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</si>
  <si>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</si>
  <si>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</si>
  <si>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</si>
  <si>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</si>
  <si>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</si>
  <si>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</si>
  <si>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</si>
  <si>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</si>
  <si>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</si>
  <si>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</si>
  <si>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</si>
  <si>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</si>
  <si>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</si>
  <si>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</si>
  <si>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</si>
  <si>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</si>
  <si>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</si>
  <si>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</si>
  <si>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</si>
  <si>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</si>
  <si>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</si>
  <si>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</si>
  <si>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</si>
  <si>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</si>
  <si>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</si>
  <si>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</si>
  <si>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</si>
  <si>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</si>
  <si>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</si>
  <si>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</si>
  <si>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</si>
  <si>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</si>
  <si>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</si>
  <si>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</si>
  <si>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</si>
  <si>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</si>
  <si>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</si>
  <si>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</si>
  <si>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</si>
  <si>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</si>
  <si>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</si>
  <si>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</si>
  <si>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</si>
  <si>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</si>
  <si>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</si>
  <si>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</si>
  <si>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</si>
  <si>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</si>
  <si>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</si>
  <si>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</si>
  <si>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</si>
  <si>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</si>
  <si>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</si>
  <si>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</si>
  <si>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</si>
  <si>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</si>
  <si>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</si>
  <si>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</si>
  <si>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</si>
  <si>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</si>
  <si>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</si>
  <si>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</si>
  <si>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</si>
  <si>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</si>
  <si>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</si>
  <si>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</si>
  <si>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</si>
  <si>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</si>
  <si>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</si>
  <si>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</si>
  <si>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</si>
  <si>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</si>
  <si>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</si>
  <si>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</si>
  <si>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</si>
  <si>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</si>
  <si>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</si>
  <si>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</si>
  <si>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</si>
  <si>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</si>
  <si>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</si>
  <si>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</si>
  <si>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</si>
  <si>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</si>
  <si>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</si>
  <si>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</si>
  <si>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</si>
  <si>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</si>
  <si>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</si>
  <si>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</si>
  <si>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</si>
  <si>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</si>
  <si>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</si>
  <si>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</si>
  <si>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</si>
  <si>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</si>
  <si>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</si>
  <si>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</si>
  <si>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</si>
  <si>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</si>
  <si>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</si>
  <si>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</si>
  <si>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</si>
  <si>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</si>
  <si>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</si>
  <si>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</si>
  <si>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</si>
  <si>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</si>
  <si>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</si>
  <si>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</si>
  <si>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</si>
  <si>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</si>
  <si>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</si>
  <si>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</si>
  <si>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</si>
  <si>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</si>
  <si>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</si>
  <si>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</si>
  <si>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</si>
  <si>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</si>
  <si>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</si>
  <si>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</si>
  <si>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</si>
  <si>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</si>
  <si>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</si>
  <si>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</si>
  <si>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</si>
  <si>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</si>
  <si>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</si>
  <si>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</si>
  <si>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</si>
  <si>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</si>
  <si>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</si>
  <si>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</si>
  <si>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</si>
  <si>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</si>
  <si>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</si>
  <si>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</si>
  <si>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</si>
  <si>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</si>
  <si>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</si>
  <si>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</si>
  <si>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</si>
  <si>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</si>
  <si>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</si>
  <si>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</si>
  <si>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</si>
  <si>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</si>
  <si>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</si>
  <si>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</si>
  <si>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</si>
  <si>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</si>
  <si>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</si>
  <si>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</si>
  <si>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</si>
  <si>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</si>
  <si>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</si>
  <si>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</si>
  <si>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</si>
  <si>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</si>
  <si>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</si>
  <si>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</si>
  <si>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</si>
  <si>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</si>
  <si>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</si>
  <si>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</si>
  <si>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</si>
  <si>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</si>
  <si>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</si>
  <si>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</si>
  <si>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</si>
  <si>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</si>
  <si>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</si>
  <si>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</si>
  <si>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</si>
  <si>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</si>
  <si>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</si>
  <si>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</si>
  <si>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</si>
  <si>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</si>
  <si>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</si>
  <si>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</si>
  <si>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</si>
  <si>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</si>
  <si>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</si>
  <si>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</si>
  <si>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</si>
  <si>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</si>
  <si>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</si>
  <si>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</si>
  <si>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</si>
  <si>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</si>
  <si>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</si>
  <si>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</si>
  <si>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</si>
  <si>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</si>
  <si>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</si>
  <si>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</si>
  <si>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</si>
  <si>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</si>
  <si>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</si>
  <si>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</si>
  <si>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</si>
  <si>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</si>
  <si>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</si>
  <si>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</si>
  <si>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</si>
  <si>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</si>
  <si>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</si>
  <si>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</si>
  <si>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</si>
  <si>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</si>
  <si>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</si>
  <si>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</si>
  <si>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</si>
  <si>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</si>
  <si>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</si>
  <si>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</si>
  <si>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</si>
  <si>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</si>
  <si>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</si>
  <si>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</si>
  <si>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</si>
  <si>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</si>
  <si>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</si>
  <si>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</si>
  <si>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</si>
  <si>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</si>
  <si>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</si>
  <si>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</si>
  <si>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</si>
  <si>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</si>
  <si>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</si>
  <si>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</si>
  <si>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</si>
  <si>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</si>
  <si>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</si>
  <si>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</si>
  <si>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</si>
  <si>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</si>
  <si>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</si>
  <si>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</si>
  <si>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</si>
  <si>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</si>
  <si>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</si>
  <si>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</si>
  <si>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</si>
  <si>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</si>
  <si>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</si>
  <si>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</si>
  <si>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</si>
  <si>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</si>
  <si>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</si>
  <si>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</si>
  <si>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</si>
  <si>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</si>
  <si>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</si>
  <si>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</si>
  <si>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</si>
  <si>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</si>
  <si>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</si>
  <si>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</si>
  <si>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</si>
  <si>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</si>
  <si>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</si>
  <si>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</si>
  <si>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</si>
  <si>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</si>
  <si>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</si>
  <si>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</si>
  <si>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</si>
  <si>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</si>
  <si>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</si>
  <si>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</si>
  <si>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</si>
  <si>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</si>
  <si>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</si>
  <si>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</si>
  <si>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</si>
  <si>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</si>
  <si>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</si>
  <si>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</si>
  <si>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</si>
  <si>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</si>
  <si>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</si>
  <si>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</si>
  <si>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</si>
  <si>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</si>
  <si>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</si>
  <si>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</si>
  <si>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</si>
  <si>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</si>
  <si>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</si>
  <si>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</si>
  <si>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</si>
  <si>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</si>
  <si>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</si>
  <si>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</si>
  <si>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</si>
  <si>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</si>
  <si>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</si>
  <si>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</si>
  <si>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</si>
  <si>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</si>
  <si>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</si>
  <si>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</si>
  <si>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</si>
  <si>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</si>
  <si>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</si>
  <si>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</si>
  <si>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</si>
  <si>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</si>
  <si>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</si>
  <si>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</si>
  <si>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</si>
  <si>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</si>
  <si>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</si>
  <si>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</si>
  <si>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</si>
  <si>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</si>
  <si>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</si>
  <si>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</si>
  <si>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</si>
  <si>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</si>
  <si>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</si>
  <si>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</si>
  <si>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</si>
  <si>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</si>
  <si>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</si>
  <si>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</si>
  <si>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</si>
  <si>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</si>
  <si>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</si>
  <si>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</si>
  <si>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</si>
  <si>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</si>
  <si>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</si>
  <si>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</si>
  <si>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</si>
  <si>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</si>
  <si>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</si>
  <si>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</si>
  <si>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</si>
  <si>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</si>
  <si>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</si>
  <si>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</si>
  <si>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</si>
  <si>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</si>
  <si>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</si>
  <si>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</si>
  <si>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</si>
  <si>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</si>
  <si>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</si>
  <si>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</si>
  <si>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</si>
  <si>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</si>
  <si>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</si>
  <si>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</si>
  <si>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</si>
  <si>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</si>
  <si>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</si>
  <si>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</si>
  <si>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</si>
  <si>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</si>
  <si>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</si>
  <si>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</si>
  <si>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</si>
  <si>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</si>
  <si>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</si>
  <si>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</si>
  <si>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</si>
  <si>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</si>
  <si>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</si>
  <si>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</si>
  <si>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</si>
  <si>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</si>
  <si>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</si>
  <si>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</si>
  <si>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</si>
  <si>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</si>
  <si>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</si>
  <si>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</si>
  <si>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</si>
  <si>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</si>
  <si>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</si>
  <si>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</si>
  <si>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</si>
  <si>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</si>
  <si>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</si>
  <si>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</si>
  <si>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</si>
  <si>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</si>
  <si>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</si>
  <si>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</si>
  <si>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</si>
  <si>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</si>
  <si>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</si>
  <si>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</si>
  <si>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</si>
  <si>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</si>
  <si>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</si>
  <si>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</si>
  <si>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</si>
  <si>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</si>
  <si>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</si>
  <si>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</si>
  <si>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</si>
  <si>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</si>
  <si>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</si>
  <si>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</si>
  <si>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</si>
  <si>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</si>
  <si>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</si>
  <si>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</si>
  <si>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</si>
  <si>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</si>
  <si>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</si>
  <si>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</si>
  <si>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</si>
  <si>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</si>
  <si>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</si>
  <si>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</si>
  <si>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</si>
  <si>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</si>
  <si>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</si>
  <si>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</si>
  <si>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</si>
  <si>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</si>
  <si>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</si>
  <si>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</si>
  <si>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</si>
  <si>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</si>
  <si>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</si>
  <si>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</si>
  <si>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</si>
  <si>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</si>
  <si>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</si>
  <si>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</si>
  <si>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</si>
  <si>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</si>
  <si>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</si>
  <si>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</si>
  <si>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</si>
  <si>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</si>
  <si>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</si>
  <si>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</si>
  <si>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</si>
  <si>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</si>
  <si>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</si>
  <si>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</si>
  <si>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</si>
  <si>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</si>
  <si>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</si>
  <si>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</si>
  <si>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</si>
  <si>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</si>
  <si>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</si>
  <si>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</si>
  <si>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</si>
  <si>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</si>
  <si>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</si>
  <si>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</si>
  <si>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</si>
  <si>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</si>
  <si>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</si>
  <si>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</si>
  <si>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</si>
  <si>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</si>
  <si>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</si>
  <si>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</si>
  <si>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</si>
  <si>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</si>
  <si>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</si>
  <si>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</si>
  <si>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</si>
  <si>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</si>
  <si>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</si>
  <si>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</si>
  <si>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</si>
  <si>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</si>
  <si>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</si>
  <si>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</si>
  <si>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</si>
  <si>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</si>
  <si>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</si>
  <si>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</si>
  <si>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</si>
  <si>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</si>
  <si>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</si>
  <si>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</si>
  <si>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</si>
  <si>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</si>
  <si>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</si>
  <si>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</si>
  <si>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</si>
  <si>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</si>
  <si>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</si>
  <si>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</si>
  <si>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</si>
  <si>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</si>
  <si>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</si>
  <si>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</si>
  <si>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</si>
  <si>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</si>
  <si>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</si>
  <si>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</si>
  <si>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</si>
  <si>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</si>
  <si>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</si>
  <si>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</si>
  <si>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</si>
  <si>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</si>
  <si>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</si>
  <si>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</si>
  <si>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</si>
  <si>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</si>
  <si>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</si>
  <si>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</si>
  <si>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</si>
  <si>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</si>
  <si>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</si>
  <si>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</si>
  <si>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</si>
  <si>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</si>
  <si>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</si>
  <si>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</si>
  <si>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</si>
  <si>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</si>
  <si>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</si>
  <si>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</si>
  <si>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</si>
  <si>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</si>
  <si>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</si>
  <si>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</si>
  <si>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</si>
  <si>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</si>
  <si>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</si>
  <si>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</si>
  <si>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</si>
  <si>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</si>
  <si>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</si>
  <si>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</si>
  <si>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</si>
  <si>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</si>
  <si>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</si>
  <si>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</si>
  <si>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</si>
  <si>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</si>
  <si>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</si>
  <si>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</si>
  <si>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</si>
  <si>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</si>
  <si>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</si>
  <si>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</si>
  <si>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</si>
  <si>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</si>
  <si>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</si>
  <si>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</si>
  <si>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</si>
  <si>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</si>
  <si>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</si>
  <si>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</si>
  <si>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</si>
  <si>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</si>
  <si>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</si>
  <si>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</si>
  <si>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</si>
  <si>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</si>
  <si>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</si>
  <si>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</si>
  <si>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</si>
  <si>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</si>
  <si>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</si>
  <si>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</si>
  <si>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</si>
  <si>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</si>
  <si>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</si>
  <si>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</si>
  <si>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</si>
  <si>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</si>
  <si>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</si>
  <si>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</si>
  <si>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</si>
  <si>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</si>
  <si>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</si>
  <si>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</si>
  <si>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</si>
  <si>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</si>
  <si>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</si>
  <si>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</si>
  <si>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</si>
  <si>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</si>
  <si>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</si>
  <si>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</si>
  <si>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</si>
  <si>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</si>
  <si>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</si>
  <si>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</si>
  <si>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</si>
  <si>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</si>
  <si>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</si>
  <si>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</si>
  <si>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</si>
  <si>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</si>
  <si>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</si>
  <si>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</si>
  <si>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</si>
  <si>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</si>
  <si>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</si>
  <si>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</si>
  <si>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</si>
  <si>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</si>
  <si>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</si>
  <si>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</si>
  <si>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</si>
  <si>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</si>
  <si>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</si>
  <si>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</si>
  <si>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</si>
  <si>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</si>
  <si>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</si>
  <si>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</si>
  <si>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</si>
  <si>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</si>
  <si>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</si>
  <si>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</si>
  <si>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</si>
  <si>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</si>
  <si>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</si>
  <si>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</si>
  <si>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</si>
  <si>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</si>
  <si>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</si>
  <si>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</si>
  <si>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</si>
  <si>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</si>
  <si>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</si>
  <si>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</si>
  <si>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</si>
  <si>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</si>
  <si>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</si>
  <si>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</si>
  <si>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</si>
  <si>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</si>
  <si>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</si>
  <si>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</si>
  <si>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</si>
  <si>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</si>
  <si>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</si>
  <si>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</si>
  <si>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</si>
  <si>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</si>
  <si>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</si>
  <si>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</si>
  <si>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</si>
  <si>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</si>
  <si>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</si>
  <si>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</si>
  <si>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</si>
  <si>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</si>
  <si>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</si>
  <si>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</si>
  <si>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</si>
  <si>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</si>
  <si>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</si>
  <si>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</si>
  <si>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</si>
  <si>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</si>
  <si>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</si>
  <si>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</si>
  <si>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</si>
  <si>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</si>
  <si>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</si>
  <si>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</si>
  <si>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</si>
  <si>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</si>
  <si>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</si>
  <si>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</si>
  <si>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</si>
  <si>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</si>
  <si>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</si>
  <si>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</si>
  <si>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</si>
  <si>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</si>
  <si>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</si>
  <si>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</si>
  <si>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</si>
  <si>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</si>
  <si>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</si>
  <si>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</si>
  <si>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</si>
  <si>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</si>
  <si>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</si>
  <si>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</si>
  <si>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</si>
  <si>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</si>
  <si>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</si>
  <si>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</si>
  <si>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</si>
  <si>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</si>
  <si>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</si>
  <si>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</si>
  <si>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</si>
  <si>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</si>
  <si>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</si>
  <si>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</si>
  <si>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</si>
  <si>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</si>
  <si>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</si>
  <si>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</si>
  <si>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</si>
  <si>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</si>
  <si>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</si>
  <si>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</si>
  <si>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</si>
  <si>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</si>
  <si>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</si>
  <si>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</si>
  <si>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</si>
  <si>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</si>
  <si>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</si>
  <si>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</si>
  <si>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</si>
  <si>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</si>
  <si>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</si>
  <si>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</si>
  <si>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</si>
  <si>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</si>
  <si>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</si>
  <si>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</si>
  <si>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</si>
  <si>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</si>
  <si>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</si>
  <si>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</si>
  <si>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</si>
  <si>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</si>
  <si>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</si>
  <si>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</si>
  <si>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</si>
  <si>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</si>
  <si>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</si>
  <si>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</si>
  <si>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</si>
  <si>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</si>
  <si>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</si>
  <si>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</si>
  <si>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</si>
  <si>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</si>
  <si>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</si>
  <si>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</si>
  <si>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</si>
  <si>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</si>
  <si>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</si>
  <si>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</si>
  <si>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</si>
  <si>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</si>
  <si>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</si>
  <si>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</si>
  <si>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</si>
  <si>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</si>
  <si>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</si>
  <si>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</si>
  <si>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</si>
  <si>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</si>
  <si>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</si>
  <si>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</si>
  <si>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</si>
  <si>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</si>
  <si>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</si>
  <si>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</si>
  <si>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</si>
  <si>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</si>
  <si>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</si>
  <si>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</si>
  <si>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</si>
  <si>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</si>
  <si>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</si>
  <si>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</si>
  <si>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</si>
  <si>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</si>
  <si>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</si>
  <si>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</si>
  <si>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</si>
  <si>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</si>
  <si>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</si>
  <si>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</si>
  <si>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</si>
  <si>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</si>
  <si>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</si>
  <si>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</si>
  <si>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</si>
  <si>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</si>
  <si>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</si>
  <si>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</si>
  <si>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</si>
  <si>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</si>
  <si>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</si>
  <si>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</si>
  <si>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</si>
  <si>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</si>
  <si>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</si>
  <si>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</si>
  <si>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</si>
  <si>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</si>
  <si>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</si>
  <si>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</si>
  <si>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</si>
  <si>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</si>
  <si>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</si>
  <si>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</si>
  <si>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</si>
  <si>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</si>
  <si>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</si>
  <si>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</si>
  <si>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</si>
  <si>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</si>
  <si>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</si>
  <si>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</si>
  <si>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</si>
  <si>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</si>
  <si>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</si>
  <si>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</si>
  <si>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</si>
  <si>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</si>
  <si>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</si>
  <si>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</si>
  <si>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</si>
  <si>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</si>
  <si>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</si>
  <si>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</si>
  <si>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</si>
  <si>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</si>
  <si>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</si>
  <si>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</si>
  <si>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</si>
  <si>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</si>
  <si>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</si>
  <si>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</si>
  <si>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</si>
  <si>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</si>
  <si>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</si>
  <si>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</si>
  <si>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</si>
  <si>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</si>
  <si>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</si>
  <si>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</si>
  <si>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</si>
  <si>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</si>
  <si>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</si>
  <si>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</si>
  <si>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</si>
  <si>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</si>
  <si>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</si>
  <si>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</si>
  <si>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</si>
  <si>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</si>
  <si>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</si>
  <si>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</si>
  <si>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</si>
  <si>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</si>
  <si>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</si>
  <si>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</si>
  <si>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</si>
  <si>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</si>
  <si>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</si>
  <si>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</si>
  <si>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</si>
  <si>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</si>
  <si>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</si>
  <si>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</si>
  <si>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</si>
  <si>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</si>
  <si>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</si>
  <si>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</si>
  <si>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</si>
  <si>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</si>
  <si>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</si>
  <si>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</si>
  <si>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</si>
  <si>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</si>
  <si>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</si>
  <si>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</si>
  <si>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</si>
  <si>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</si>
  <si>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</si>
  <si>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</si>
  <si>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</si>
  <si>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</si>
  <si>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</si>
  <si>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</si>
  <si>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</si>
  <si>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</si>
  <si>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</si>
  <si>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</si>
  <si>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</si>
  <si>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</si>
  <si>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</si>
  <si>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</si>
  <si>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</si>
  <si>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</si>
  <si>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</si>
  <si>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</si>
  <si>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</si>
  <si>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</si>
  <si>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</si>
  <si>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</si>
  <si>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</si>
  <si>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</si>
  <si>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</si>
  <si>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</si>
  <si>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</si>
  <si>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</si>
  <si>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</si>
  <si>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</si>
  <si>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</si>
  <si>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</si>
  <si>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</si>
  <si>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</si>
  <si>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</si>
  <si>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</si>
  <si>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</si>
  <si>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</si>
  <si>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</si>
  <si>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</si>
  <si>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</si>
  <si>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</si>
  <si>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</si>
  <si>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</si>
  <si>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</si>
  <si>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</si>
  <si>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</si>
  <si>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</si>
  <si>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</si>
  <si>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</si>
  <si>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</si>
  <si>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</si>
  <si>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</si>
  <si>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</si>
  <si>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</si>
  <si>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</si>
  <si>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</si>
  <si>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</si>
  <si>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</si>
  <si>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</si>
  <si>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</si>
  <si>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</si>
  <si>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</si>
  <si>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</si>
  <si>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</si>
  <si>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</si>
  <si>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</si>
  <si>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</si>
  <si>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</si>
  <si>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</si>
  <si>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</si>
  <si>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</si>
  <si>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</si>
  <si>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</si>
  <si>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</si>
  <si>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</si>
  <si>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</si>
  <si>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</si>
  <si>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</si>
  <si>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</si>
  <si>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</si>
  <si>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</si>
  <si>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</si>
  <si>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</si>
  <si>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</si>
  <si>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</si>
  <si>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</si>
  <si>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</si>
  <si>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</si>
  <si>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</si>
  <si>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</si>
  <si>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</si>
  <si>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</si>
  <si>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</si>
  <si>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</si>
  <si>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</si>
  <si>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</si>
  <si>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</si>
  <si>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</si>
  <si>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</si>
  <si>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</si>
  <si>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</si>
  <si>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</si>
  <si>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</si>
  <si>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</si>
  <si>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</si>
  <si>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</si>
  <si>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</si>
  <si>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</si>
  <si>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</si>
  <si>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</si>
  <si>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</si>
  <si>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</si>
  <si>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</si>
  <si>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</si>
  <si>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</si>
  <si>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</si>
  <si>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</si>
  <si>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</si>
  <si>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</si>
  <si>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</si>
  <si>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</si>
  <si>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</si>
  <si>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</si>
  <si>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</si>
  <si>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</si>
  <si>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</si>
  <si>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</si>
  <si>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</si>
  <si>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</si>
  <si>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</si>
  <si>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</si>
  <si>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</si>
  <si>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</si>
  <si>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</si>
  <si>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</si>
  <si>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</si>
  <si>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</si>
  <si>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</si>
  <si>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</si>
  <si>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</si>
  <si>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</si>
  <si>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</si>
  <si>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</si>
  <si>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</si>
  <si>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</si>
  <si>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</si>
  <si>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</si>
  <si>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</si>
  <si>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</si>
  <si>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</si>
  <si>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</si>
  <si>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</si>
  <si>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</si>
  <si>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</si>
  <si>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</si>
  <si>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</si>
  <si>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</si>
  <si>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</si>
  <si>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</si>
  <si>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</si>
  <si>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</si>
  <si>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</si>
  <si>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</si>
  <si>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</si>
  <si>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</si>
  <si>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</si>
  <si>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</si>
  <si>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</si>
  <si>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</si>
  <si>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</si>
  <si>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</si>
  <si>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</si>
  <si>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</si>
  <si>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</si>
  <si>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</si>
  <si>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</si>
  <si>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</si>
  <si>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</si>
  <si>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</si>
  <si>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</si>
  <si>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</si>
  <si>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</si>
  <si>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</si>
  <si>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</si>
  <si>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</si>
  <si>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</si>
  <si>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</si>
  <si>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</si>
  <si>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</si>
  <si>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</si>
  <si>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</si>
  <si>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</si>
  <si>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</si>
  <si>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</si>
  <si>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</si>
  <si>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</si>
  <si>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</si>
  <si>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</si>
  <si>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</si>
  <si>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</si>
  <si>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</si>
  <si>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</si>
  <si>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</si>
  <si>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</si>
  <si>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</si>
  <si>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</si>
  <si>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</si>
  <si>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</si>
  <si>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</si>
  <si>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</si>
  <si>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</si>
  <si>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</si>
  <si>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</si>
  <si>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</si>
  <si>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</si>
  <si>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</si>
  <si>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</si>
  <si>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</si>
  <si>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</si>
  <si>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</si>
  <si>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</si>
  <si>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</si>
  <si>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</si>
  <si>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</si>
  <si>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</si>
  <si>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</si>
  <si>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</si>
  <si>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</si>
  <si>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</si>
  <si>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</si>
  <si>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</si>
  <si>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</si>
  <si>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</si>
  <si>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</si>
  <si>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</si>
  <si>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</si>
  <si>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</si>
  <si>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</si>
  <si>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</si>
  <si>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</si>
  <si>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</si>
  <si>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</si>
  <si>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</si>
  <si>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</si>
  <si>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</si>
  <si>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</si>
  <si>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</si>
  <si>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</si>
  <si>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</si>
  <si>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</si>
  <si>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</si>
  <si>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</si>
  <si>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</si>
  <si>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</si>
  <si>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</si>
  <si>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</si>
  <si>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</si>
  <si>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</si>
  <si>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</si>
  <si>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</si>
  <si>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</si>
  <si>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</si>
  <si>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</si>
  <si>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</si>
  <si>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</si>
  <si>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</si>
  <si>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</si>
  <si>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</si>
  <si>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</si>
  <si>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</si>
  <si>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</si>
  <si>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</si>
  <si>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</si>
  <si>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</si>
  <si>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</si>
  <si>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</si>
  <si>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</si>
  <si>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</si>
  <si>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</si>
  <si>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</si>
  <si>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</si>
  <si>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</si>
  <si>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</si>
  <si>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</si>
  <si>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</si>
  <si>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</si>
  <si>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</si>
  <si>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</si>
  <si>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</si>
  <si>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</si>
  <si>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</si>
  <si>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</si>
  <si>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</si>
  <si>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</si>
  <si>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</si>
  <si>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</si>
  <si>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</si>
  <si>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</si>
  <si>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</si>
  <si>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</si>
  <si>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</si>
  <si>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</si>
  <si>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</si>
  <si>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</si>
  <si>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</si>
  <si>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</si>
  <si>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</si>
  <si>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</si>
  <si>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</si>
  <si>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</si>
  <si>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</si>
  <si>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</si>
  <si>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</si>
  <si>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</si>
  <si>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</si>
  <si>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</si>
  <si>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</si>
  <si>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</si>
  <si>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</si>
  <si>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</si>
  <si>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</si>
  <si>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</si>
  <si>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</si>
  <si>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</si>
  <si>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</si>
  <si>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</si>
  <si>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</si>
  <si>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</si>
  <si>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</si>
  <si>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</si>
  <si>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</si>
  <si>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</si>
  <si>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</si>
  <si>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</si>
  <si>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</si>
  <si>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</si>
  <si>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</si>
  <si>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</si>
  <si>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</si>
  <si>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</si>
  <si>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</si>
  <si>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</si>
  <si>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</si>
  <si>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</si>
  <si>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</si>
  <si>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</si>
  <si>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</si>
  <si>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</si>
  <si>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</si>
  <si>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</si>
  <si>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</si>
  <si>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</si>
  <si>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</si>
  <si>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</si>
  <si>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</si>
  <si>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</si>
  <si>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</si>
  <si>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</si>
  <si>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</si>
  <si>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</si>
  <si>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</si>
  <si>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</si>
  <si>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</si>
  <si>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</si>
  <si>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</si>
  <si>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</si>
  <si>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</si>
  <si>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</si>
  <si>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</si>
  <si>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</si>
  <si>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</si>
  <si>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</si>
  <si>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</si>
  <si>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</si>
  <si>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</si>
  <si>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</si>
  <si>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</si>
  <si>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</si>
  <si>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</si>
  <si>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</si>
  <si>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</si>
  <si>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</si>
  <si>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</si>
  <si>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</si>
  <si>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</si>
  <si>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</si>
  <si>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</si>
  <si>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</si>
  <si>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</si>
  <si>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</si>
  <si>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</si>
  <si>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</si>
  <si>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</si>
  <si>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</si>
  <si>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</si>
  <si>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</si>
  <si>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</si>
  <si>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</si>
  <si>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</si>
  <si>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</si>
  <si>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</si>
  <si>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</si>
  <si>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</si>
  <si>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</si>
  <si>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</si>
  <si>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</si>
  <si>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</si>
  <si>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</si>
  <si>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</si>
  <si>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</si>
  <si>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</si>
  <si>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</si>
  <si>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</si>
  <si>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</si>
  <si>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</si>
  <si>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</si>
  <si>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</si>
  <si>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</si>
  <si>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</si>
  <si>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</si>
  <si>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</si>
  <si>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</si>
  <si>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</si>
  <si>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</si>
  <si>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</si>
  <si>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</si>
  <si>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</si>
  <si>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</si>
  <si>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</si>
  <si>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</si>
  <si>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</si>
  <si>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</si>
  <si>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</si>
  <si>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</si>
  <si>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</si>
  <si>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</si>
  <si>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</si>
  <si>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</si>
  <si>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</si>
  <si>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</si>
  <si>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</si>
  <si>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</si>
  <si>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</si>
  <si>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</si>
  <si>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</si>
  <si>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</si>
  <si>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</si>
  <si>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</si>
  <si>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</si>
  <si>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</si>
  <si>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</si>
  <si>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</si>
  <si>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</si>
  <si>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</si>
  <si>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</si>
  <si>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</si>
  <si>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</si>
  <si>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</si>
  <si>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</si>
  <si>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</si>
  <si>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</si>
  <si>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</si>
  <si>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</si>
  <si>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</si>
  <si>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</si>
  <si>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</si>
  <si>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</si>
  <si>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</si>
  <si>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</si>
  <si>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</si>
  <si>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</si>
  <si>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</si>
  <si>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</si>
  <si>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</si>
  <si>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</si>
  <si>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</si>
  <si>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</si>
  <si>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</si>
  <si>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</si>
  <si>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</si>
  <si>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</si>
  <si>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</si>
  <si>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</si>
  <si>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</si>
  <si>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</si>
  <si>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</si>
  <si>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</si>
  <si>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</si>
  <si>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</si>
  <si>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</si>
  <si>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</si>
  <si>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</si>
  <si>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</si>
  <si>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</si>
  <si>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</si>
  <si>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</si>
  <si>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</si>
  <si>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</si>
  <si>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</si>
  <si>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</si>
  <si>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</si>
  <si>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</si>
  <si>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</si>
  <si>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</si>
  <si>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</si>
  <si>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</si>
  <si>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</si>
  <si>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</si>
  <si>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</si>
  <si>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</si>
  <si>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</si>
  <si>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</si>
  <si>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</si>
  <si>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</si>
  <si>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</si>
  <si>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</si>
  <si>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</si>
  <si>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</si>
  <si>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</si>
  <si>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</si>
  <si>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</si>
  <si>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</si>
  <si>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</si>
  <si>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</si>
  <si>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</si>
  <si>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</si>
  <si>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</si>
  <si>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</si>
  <si>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</si>
  <si>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</si>
  <si>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</si>
  <si>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</si>
  <si>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</si>
  <si>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</si>
  <si>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</si>
  <si>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</si>
  <si>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</si>
  <si>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</si>
  <si>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</si>
  <si>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</si>
  <si>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</si>
  <si>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</si>
  <si>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</si>
  <si>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</si>
  <si>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</si>
  <si>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</si>
  <si>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</si>
  <si>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</si>
  <si>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</si>
  <si>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</si>
  <si>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</si>
  <si>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</si>
  <si>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</si>
  <si>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</si>
  <si>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</si>
  <si>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</si>
  <si>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</si>
  <si>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</si>
  <si>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</si>
  <si>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</si>
  <si>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</si>
  <si>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</si>
  <si>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</si>
  <si>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</si>
  <si>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</si>
  <si>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</si>
  <si>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</si>
  <si>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</si>
  <si>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</si>
  <si>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</si>
  <si>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</si>
  <si>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</si>
  <si>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</si>
  <si>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</si>
  <si>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</si>
  <si>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</si>
  <si>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</si>
  <si>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</si>
  <si>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</si>
  <si>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</si>
  <si>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</si>
  <si>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</si>
  <si>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</si>
  <si>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</si>
  <si>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</si>
  <si>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</si>
  <si>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</si>
  <si>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</si>
  <si>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</si>
  <si>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</si>
  <si>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</si>
  <si>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</si>
  <si>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</si>
  <si>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</si>
  <si>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</si>
  <si>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</si>
  <si>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</si>
  <si>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</si>
  <si>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</si>
  <si>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</si>
  <si>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</si>
  <si>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</si>
  <si>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</si>
  <si>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</si>
  <si>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</si>
  <si>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</si>
  <si>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</si>
  <si>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</si>
  <si>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</si>
  <si>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</si>
  <si>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</si>
  <si>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</si>
  <si>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</si>
  <si>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</si>
  <si>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</si>
  <si>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</si>
  <si>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</si>
  <si>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</si>
  <si>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</si>
  <si>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</si>
  <si>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</si>
  <si>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</si>
  <si>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</si>
  <si>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</si>
  <si>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</si>
  <si>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</si>
  <si>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</si>
  <si>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</si>
  <si>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</si>
  <si>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</si>
  <si>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</si>
  <si>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</si>
  <si>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</si>
  <si>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</si>
  <si>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</si>
  <si>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</si>
  <si>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</si>
  <si>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</si>
  <si>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</si>
  <si>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</si>
  <si>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</si>
  <si>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</si>
  <si>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</si>
  <si>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</si>
  <si>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</si>
  <si>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</si>
  <si>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</si>
  <si>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</si>
  <si>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</si>
  <si>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</si>
  <si>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</si>
  <si>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</si>
  <si>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</si>
  <si>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</si>
  <si>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</si>
  <si>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</si>
  <si>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</si>
  <si>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</si>
  <si>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</si>
  <si>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</si>
  <si>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</si>
  <si>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</si>
  <si>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</si>
  <si>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</si>
  <si>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</si>
  <si>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</si>
  <si>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</si>
  <si>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</si>
  <si>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</si>
  <si>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</si>
  <si>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</si>
  <si>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</si>
  <si>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</si>
  <si>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</si>
  <si>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</si>
  <si>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</si>
  <si>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</si>
  <si>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</si>
  <si>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</si>
  <si>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</si>
  <si>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</si>
  <si>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</si>
  <si>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</si>
  <si>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</si>
  <si>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</si>
  <si>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</si>
  <si>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</si>
  <si>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</si>
  <si>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</si>
  <si>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</si>
  <si>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</si>
  <si>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</si>
  <si>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</si>
  <si>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</si>
  <si>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</si>
  <si>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</si>
  <si>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</si>
  <si>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</si>
  <si>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</si>
  <si>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</si>
  <si>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</si>
  <si>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</si>
  <si>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</si>
  <si>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</si>
  <si>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</si>
  <si>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</si>
  <si>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</si>
  <si>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</si>
  <si>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</si>
  <si>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</si>
  <si>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</si>
  <si>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</si>
  <si>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</si>
  <si>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</si>
  <si>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</si>
  <si>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</si>
  <si>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</si>
  <si>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</si>
  <si>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</si>
  <si>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</si>
  <si>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</si>
  <si>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</si>
  <si>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</si>
  <si>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</si>
  <si>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</si>
  <si>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</si>
  <si>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</si>
  <si>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</si>
  <si>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</si>
  <si>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</si>
  <si>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</si>
  <si>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</si>
  <si>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</si>
  <si>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</si>
  <si>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</si>
  <si>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</si>
  <si>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</si>
  <si>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</si>
  <si>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</si>
  <si>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</si>
  <si>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</si>
  <si>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</si>
  <si>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</si>
  <si>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</si>
  <si>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</si>
  <si>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</si>
  <si>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</si>
  <si>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</si>
  <si>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</si>
  <si>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</si>
  <si>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</si>
  <si>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</si>
  <si>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</si>
  <si>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</si>
  <si>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</si>
  <si>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</si>
  <si>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</si>
  <si>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</si>
  <si>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</si>
  <si>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</si>
  <si>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</si>
  <si>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</si>
  <si>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</si>
  <si>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</si>
  <si>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</si>
  <si>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</si>
  <si>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</si>
  <si>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</si>
  <si>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</si>
  <si>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</si>
  <si>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</si>
  <si>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</si>
  <si>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</si>
  <si>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</si>
  <si>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</si>
  <si>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</si>
  <si>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</si>
  <si>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</si>
  <si>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</si>
  <si>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</si>
  <si>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</si>
  <si>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</si>
  <si>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</si>
  <si>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</si>
  <si>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</si>
  <si>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</si>
  <si>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</si>
  <si>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</si>
  <si>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</si>
  <si>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</si>
  <si>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</si>
  <si>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</si>
  <si>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</si>
  <si>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</si>
  <si>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</si>
  <si>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</si>
  <si>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</si>
  <si>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</si>
  <si>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</si>
  <si>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</si>
  <si>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</si>
  <si>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</si>
  <si>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</si>
  <si>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</si>
  <si>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</si>
  <si>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</si>
  <si>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</si>
  <si>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</si>
  <si>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</si>
  <si>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</si>
  <si>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</si>
  <si>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</si>
  <si>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</si>
  <si>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</si>
  <si>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</si>
  <si>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</si>
  <si>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</si>
  <si>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</si>
  <si>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</si>
  <si>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</si>
  <si>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</si>
  <si>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</si>
  <si>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</si>
  <si>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</si>
  <si>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</si>
  <si>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</si>
  <si>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</si>
  <si>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</si>
  <si>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</si>
  <si>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</si>
  <si>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</si>
  <si>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</si>
  <si>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</si>
  <si>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</si>
  <si>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</si>
  <si>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</si>
  <si>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</si>
  <si>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</si>
  <si>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</si>
  <si>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</si>
  <si>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</si>
  <si>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</si>
  <si>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</si>
  <si>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</si>
  <si>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</si>
  <si>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</si>
  <si>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</si>
  <si>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</si>
  <si>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</si>
  <si>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</si>
  <si>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</si>
  <si>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</si>
  <si>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</si>
  <si>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</si>
  <si>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</si>
  <si>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</si>
  <si>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</si>
  <si>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</si>
  <si>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</si>
  <si>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</si>
  <si>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</si>
  <si>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</si>
  <si>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</si>
  <si>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</si>
  <si>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</si>
  <si>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</si>
  <si>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</si>
  <si>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</si>
  <si>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</si>
  <si>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</si>
  <si>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</si>
  <si>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</si>
  <si>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</si>
  <si>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</si>
  <si>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</si>
  <si>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</si>
  <si>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</si>
  <si>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</si>
  <si>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</si>
  <si>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</si>
  <si>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</si>
  <si>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</si>
  <si>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</si>
  <si>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</si>
  <si>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</si>
  <si>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</si>
  <si>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</si>
  <si>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</si>
  <si>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</si>
  <si>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</si>
  <si>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</si>
  <si>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</si>
  <si>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</si>
  <si>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</si>
  <si>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</si>
  <si>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</si>
  <si>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</si>
  <si>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</si>
  <si>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</si>
  <si>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</si>
  <si>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</si>
  <si>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</si>
  <si>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</si>
  <si>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</si>
  <si>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</si>
  <si>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</si>
  <si>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</si>
  <si>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</si>
  <si>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</si>
  <si>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</si>
  <si>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</si>
  <si>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</si>
  <si>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</si>
  <si>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</si>
  <si>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</si>
  <si>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</si>
  <si>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</si>
  <si>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</si>
  <si>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</si>
  <si>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</si>
  <si>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</si>
  <si>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</si>
  <si>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</si>
  <si>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</si>
  <si>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</si>
  <si>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</si>
  <si>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</si>
  <si>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</si>
  <si>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</si>
  <si>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</si>
  <si>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</si>
  <si>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</si>
  <si>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</si>
  <si>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</si>
  <si>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</si>
  <si>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</si>
  <si>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</si>
  <si>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</si>
  <si>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</si>
  <si>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</si>
  <si>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</si>
  <si>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</si>
  <si>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</si>
  <si>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</si>
  <si>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</si>
  <si>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</si>
  <si>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</si>
  <si>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</si>
  <si>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</si>
  <si>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</si>
  <si>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</si>
  <si>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</si>
  <si>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</si>
  <si>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</si>
  <si>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</si>
  <si>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</si>
  <si>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</si>
  <si>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</si>
  <si>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</si>
  <si>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</si>
  <si>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</si>
  <si>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</si>
  <si>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</si>
  <si>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</si>
  <si>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</si>
  <si>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</si>
  <si>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</si>
  <si>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</si>
  <si>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</si>
  <si>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</si>
  <si>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</si>
  <si>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</si>
  <si>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</si>
  <si>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</si>
  <si>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</si>
  <si>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</si>
  <si>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</si>
  <si>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</si>
  <si>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</si>
  <si>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</si>
  <si>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</si>
  <si>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</si>
  <si>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</si>
  <si>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</si>
  <si>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</si>
  <si>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</si>
  <si>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</si>
  <si>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</si>
  <si>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</si>
  <si>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</si>
  <si>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</si>
  <si>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</si>
  <si>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</si>
  <si>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</si>
  <si>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</si>
  <si>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</si>
  <si>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</si>
  <si>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</si>
  <si>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</si>
  <si>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</si>
  <si>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</si>
  <si>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</si>
  <si>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</si>
  <si>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</si>
  <si>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</si>
  <si>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</si>
  <si>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</si>
  <si>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</si>
  <si>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</si>
  <si>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</si>
  <si>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</si>
  <si>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</si>
  <si>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</si>
  <si>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</si>
  <si>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</si>
  <si>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</si>
  <si>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</si>
  <si>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</si>
  <si>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</si>
  <si>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</si>
  <si>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</si>
  <si>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</si>
  <si>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</si>
  <si>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</si>
  <si>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</si>
  <si>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</si>
  <si>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</si>
  <si>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</si>
  <si>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</si>
  <si>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</si>
  <si>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</si>
  <si>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</si>
  <si>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</si>
  <si>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</si>
  <si>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</si>
  <si>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</si>
  <si>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</si>
  <si>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</si>
  <si>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</si>
  <si>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</si>
  <si>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</si>
  <si>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</si>
  <si>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</si>
  <si>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</si>
  <si>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</si>
  <si>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</si>
  <si>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</si>
  <si>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</si>
  <si>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</si>
  <si>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</si>
  <si>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</si>
  <si>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</si>
  <si>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</si>
  <si>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</si>
  <si>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</si>
  <si>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</si>
  <si>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</si>
  <si>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</si>
  <si>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</si>
  <si>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</si>
  <si>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</si>
  <si>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</si>
  <si>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</si>
  <si>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</si>
  <si>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</si>
  <si>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</si>
  <si>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</si>
  <si>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</si>
  <si>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</si>
  <si>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</si>
  <si>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</si>
  <si>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</si>
  <si>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</si>
  <si>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</si>
  <si>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</si>
  <si>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</si>
  <si>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</si>
  <si>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</si>
  <si>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</si>
  <si>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</si>
  <si>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</si>
  <si>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</si>
  <si>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</si>
  <si>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</si>
  <si>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</si>
  <si>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</si>
  <si>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</si>
  <si>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</si>
  <si>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</si>
  <si>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</si>
  <si>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</si>
  <si>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</si>
  <si>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</si>
  <si>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</si>
  <si>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</si>
  <si>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</si>
  <si>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</si>
  <si>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</si>
  <si>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</si>
  <si>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</si>
  <si>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</si>
  <si>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</si>
  <si>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</si>
  <si>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</si>
  <si>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</si>
  <si>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</si>
  <si>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</si>
  <si>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</si>
  <si>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</si>
  <si>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</si>
  <si>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</si>
  <si>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</si>
  <si>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</si>
  <si>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</si>
  <si>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</si>
  <si>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</si>
  <si>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</si>
  <si>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</si>
  <si>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</si>
  <si>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</si>
  <si>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</si>
  <si>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</si>
  <si>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</si>
  <si>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</si>
  <si>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</si>
  <si>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</si>
  <si>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</si>
  <si>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</si>
  <si>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</si>
  <si>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</si>
  <si>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</si>
  <si>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</si>
  <si>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</si>
  <si>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</si>
  <si>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</si>
  <si>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</si>
  <si>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</si>
  <si>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</si>
  <si>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</si>
  <si>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</si>
  <si>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</si>
  <si>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</si>
  <si>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</si>
  <si>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</si>
  <si>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</si>
  <si>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</si>
  <si>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</si>
  <si>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</si>
  <si>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</si>
  <si>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</si>
  <si>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</si>
  <si>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</si>
  <si>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</si>
  <si>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</si>
  <si>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</si>
  <si>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</si>
  <si>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</si>
  <si>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</si>
  <si>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</si>
  <si>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</si>
  <si>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</si>
  <si>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</si>
  <si>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</si>
  <si>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</si>
  <si>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</si>
  <si>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</si>
  <si>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</si>
  <si>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</si>
  <si>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</si>
  <si>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</si>
  <si>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</si>
  <si>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</si>
  <si>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</si>
  <si>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</si>
  <si>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</si>
  <si>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</si>
  <si>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</si>
  <si>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</si>
  <si>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</si>
  <si>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</si>
  <si>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</si>
  <si>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</si>
  <si>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</si>
  <si>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</si>
  <si>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</si>
  <si>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</si>
  <si>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</si>
  <si>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</si>
  <si>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</si>
  <si>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</si>
  <si>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</si>
  <si>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</si>
  <si>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</si>
  <si>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</si>
  <si>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</si>
  <si>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</si>
  <si>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</si>
  <si>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</si>
  <si>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</si>
  <si>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</si>
  <si>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</si>
  <si>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</si>
  <si>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</si>
  <si>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</si>
  <si>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</si>
  <si>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</si>
  <si>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</si>
  <si>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</si>
  <si>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</si>
  <si>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</si>
  <si>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</si>
  <si>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</si>
  <si>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</si>
  <si>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</si>
  <si>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</si>
  <si>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</si>
  <si>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</si>
  <si>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</si>
  <si>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</si>
  <si>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</si>
  <si>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</si>
  <si>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</si>
  <si>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</si>
  <si>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</si>
  <si>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</si>
  <si>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</si>
  <si>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</si>
  <si>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</si>
  <si>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</si>
  <si>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</si>
  <si>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</si>
  <si>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</si>
  <si>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</si>
  <si>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</si>
  <si>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</si>
  <si>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</si>
  <si>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</si>
  <si>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</si>
  <si>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</si>
  <si>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</si>
  <si>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</si>
  <si>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</si>
  <si>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</si>
  <si>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</si>
  <si>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</si>
  <si>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</si>
  <si>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</si>
  <si>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</si>
  <si>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</si>
  <si>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</si>
  <si>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</si>
  <si>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</si>
  <si>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</si>
  <si>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</si>
  <si>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</si>
  <si>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</si>
  <si>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</si>
  <si>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</si>
  <si>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</si>
  <si>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</si>
  <si>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</si>
  <si>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</si>
  <si>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</si>
  <si>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</si>
  <si>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</si>
  <si>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</si>
  <si>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</si>
  <si>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</si>
  <si>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</si>
  <si>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</si>
  <si>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</si>
  <si>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</si>
  <si>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</si>
  <si>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</si>
  <si>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</si>
  <si>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</si>
  <si>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</si>
  <si>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</si>
  <si>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</si>
  <si>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</si>
  <si>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</si>
  <si>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</si>
  <si>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</si>
  <si>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</si>
  <si>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</si>
  <si>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</si>
  <si>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</si>
  <si>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</si>
  <si>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</si>
  <si>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</si>
  <si>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</si>
  <si>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</si>
  <si>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</si>
  <si>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</si>
  <si>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</si>
  <si>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</si>
  <si>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</si>
  <si>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</si>
  <si>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</si>
  <si>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</si>
  <si>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</si>
  <si>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</si>
  <si>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</si>
  <si>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</si>
  <si>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</si>
  <si>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</si>
  <si>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</si>
  <si>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</si>
  <si>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</si>
  <si>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</si>
  <si>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</si>
  <si>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</si>
  <si>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</si>
  <si>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</si>
  <si>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</si>
  <si>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</si>
  <si>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</si>
  <si>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</si>
  <si>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</si>
  <si>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</si>
  <si>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</si>
  <si>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</si>
  <si>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</si>
  <si>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</si>
  <si>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</si>
  <si>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</si>
  <si>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</si>
  <si>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</si>
  <si>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</si>
  <si>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</si>
  <si>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</si>
  <si>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</si>
  <si>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</si>
  <si>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</si>
  <si>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</si>
  <si>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</si>
  <si>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</si>
  <si>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</si>
  <si>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</si>
  <si>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</si>
  <si>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</si>
  <si>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</si>
  <si>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</si>
  <si>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</si>
  <si>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</si>
  <si>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</si>
  <si>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</si>
  <si>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</si>
  <si>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</si>
  <si>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</si>
  <si>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</si>
  <si>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</si>
  <si>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</si>
  <si>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</si>
  <si>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</si>
  <si>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</si>
  <si>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</si>
  <si>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</si>
  <si>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</si>
  <si>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</si>
  <si>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</si>
  <si>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</si>
  <si>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</si>
  <si>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</si>
  <si>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</si>
  <si>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</si>
  <si>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</si>
  <si>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</si>
  <si>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</si>
  <si>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</si>
  <si>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</si>
  <si>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</si>
  <si>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</si>
  <si>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</si>
  <si>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</si>
  <si>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</si>
  <si>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</si>
  <si>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</si>
  <si>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</si>
  <si>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</si>
  <si>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</si>
  <si>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</si>
  <si>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</si>
  <si>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</si>
  <si>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</si>
  <si>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</si>
  <si>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</si>
  <si>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</si>
  <si>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</si>
  <si>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</si>
  <si>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</si>
  <si>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</si>
  <si>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</si>
  <si>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</si>
  <si>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</si>
  <si>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</si>
  <si>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</si>
  <si>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</si>
  <si>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</si>
  <si>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</si>
  <si>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</si>
  <si>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</si>
  <si>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</si>
  <si>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</si>
  <si>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</si>
  <si>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</si>
  <si>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</si>
  <si>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</si>
  <si>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</si>
  <si>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</si>
  <si>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</si>
  <si>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</si>
  <si>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</si>
  <si>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</si>
  <si>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</si>
  <si>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</si>
  <si>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</si>
  <si>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</si>
  <si>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</si>
  <si>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</si>
  <si>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</si>
  <si>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</si>
  <si>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</si>
  <si>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</si>
  <si>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</si>
  <si>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</si>
  <si>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</si>
  <si>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</si>
  <si>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</si>
  <si>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</si>
  <si>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</si>
  <si>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</si>
  <si>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</si>
  <si>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</si>
  <si>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</si>
  <si>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</si>
  <si>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</si>
  <si>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</si>
  <si>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</si>
  <si>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</si>
  <si>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</si>
  <si>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</si>
  <si>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</si>
  <si>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</si>
  <si>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</si>
  <si>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</si>
  <si>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</si>
  <si>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</si>
  <si>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</si>
  <si>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</si>
  <si>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</si>
  <si>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</si>
  <si>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</si>
  <si>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</si>
  <si>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</si>
  <si>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</si>
  <si>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</si>
  <si>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</si>
  <si>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</si>
  <si>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</si>
  <si>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</si>
  <si>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</si>
  <si>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</si>
  <si>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</si>
  <si>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</si>
  <si>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</si>
  <si>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</si>
  <si>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</si>
  <si>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</si>
  <si>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</si>
  <si>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</si>
  <si>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</si>
  <si>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</si>
  <si>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</si>
  <si>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</si>
  <si>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</si>
  <si>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</si>
  <si>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</si>
  <si>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</si>
  <si>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</si>
  <si>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</si>
  <si>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</si>
  <si>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</si>
  <si>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</si>
  <si>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</si>
  <si>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</si>
  <si>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</si>
  <si>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</si>
  <si>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</si>
  <si>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</si>
  <si>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</si>
  <si>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</si>
  <si>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</si>
  <si>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</si>
  <si>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</si>
  <si>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</si>
  <si>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</si>
  <si>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</si>
  <si>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</si>
  <si>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</si>
  <si>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</si>
  <si>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</si>
  <si>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</si>
  <si>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</si>
  <si>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</si>
  <si>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</si>
  <si>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</si>
  <si>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</si>
  <si>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</si>
  <si>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</si>
  <si>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</si>
  <si>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</si>
  <si>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</si>
  <si>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</si>
  <si>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</si>
  <si>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</si>
  <si>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</si>
  <si>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</si>
  <si>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</si>
  <si>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</si>
  <si>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</si>
  <si>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</si>
  <si>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</si>
  <si>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</si>
  <si>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</si>
  <si>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</si>
  <si>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</si>
  <si>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</si>
  <si>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</si>
  <si>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</si>
  <si>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</si>
  <si>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</si>
  <si>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</si>
  <si>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</si>
  <si>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</si>
  <si>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</si>
  <si>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</si>
  <si>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</si>
  <si>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</si>
  <si>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</si>
  <si>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</si>
  <si>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</si>
  <si>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</si>
  <si>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</si>
  <si>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</si>
  <si>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</si>
  <si>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</si>
  <si>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</si>
  <si>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</si>
  <si>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</si>
  <si>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</si>
  <si>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</si>
  <si>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</si>
  <si>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</si>
  <si>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</si>
  <si>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</si>
  <si>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</si>
  <si>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</si>
  <si>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</si>
  <si>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</si>
  <si>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</si>
  <si>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</si>
  <si>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</si>
  <si>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</si>
  <si>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</si>
  <si>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</si>
  <si>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</si>
  <si>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</si>
  <si>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</si>
  <si>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</si>
  <si>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</si>
  <si>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</si>
  <si>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</si>
  <si>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</si>
  <si>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</si>
  <si>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</si>
  <si>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</si>
  <si>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</si>
  <si>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</si>
  <si>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</si>
  <si>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</si>
  <si>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</si>
  <si>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</si>
  <si>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</si>
  <si>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</si>
  <si>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</si>
  <si>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</si>
  <si>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</si>
  <si>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</si>
  <si>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</si>
  <si>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</si>
  <si>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</si>
  <si>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</si>
  <si>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</si>
  <si>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</si>
  <si>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</si>
  <si>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</si>
  <si>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</si>
  <si>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</si>
  <si>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</si>
  <si>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</si>
  <si>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</si>
  <si>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</si>
  <si>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</si>
  <si>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</si>
  <si>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</si>
  <si>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</si>
  <si>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</si>
  <si>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</si>
  <si>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</si>
  <si>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</si>
  <si>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</si>
  <si>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</si>
  <si>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</si>
  <si>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</si>
  <si>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</si>
  <si>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</si>
  <si>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</si>
  <si>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</si>
  <si>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</si>
  <si>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</si>
  <si>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</si>
  <si>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</si>
  <si>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</si>
  <si>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</si>
  <si>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</si>
  <si>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</si>
  <si>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</si>
  <si>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</si>
  <si>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</si>
  <si>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</si>
  <si>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</si>
  <si>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</si>
  <si>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</si>
  <si>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</si>
  <si>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</si>
  <si>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</si>
  <si>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</si>
  <si>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</si>
  <si>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</si>
  <si>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</si>
  <si>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</si>
  <si>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</si>
  <si>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</si>
  <si>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</si>
  <si>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</si>
  <si>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</si>
  <si>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</si>
  <si>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</si>
  <si>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</si>
  <si>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</si>
  <si>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</si>
  <si>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</si>
  <si>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</si>
  <si>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</si>
  <si>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</si>
  <si>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</si>
  <si>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</si>
  <si>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</si>
  <si>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</si>
  <si>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</si>
  <si>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</si>
  <si>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</si>
  <si>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</si>
  <si>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</si>
  <si>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</si>
  <si>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</si>
  <si>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</si>
  <si>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</si>
  <si>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</si>
  <si>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</si>
  <si>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</si>
  <si>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</si>
  <si>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</si>
  <si>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</si>
  <si>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</si>
  <si>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</si>
  <si>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</si>
  <si>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</si>
  <si>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</si>
  <si>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</si>
  <si>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</si>
  <si>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</si>
  <si>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</si>
  <si>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</si>
  <si>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</si>
  <si>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</si>
  <si>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</si>
  <si>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</si>
  <si>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</si>
  <si>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</si>
  <si>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</si>
  <si>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</si>
  <si>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</si>
  <si>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</si>
  <si>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</si>
  <si>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</si>
  <si>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</si>
  <si>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</si>
  <si>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</si>
  <si>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</si>
  <si>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</si>
  <si>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</si>
  <si>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</si>
  <si>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</si>
  <si>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</si>
  <si>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</si>
  <si>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</si>
  <si>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</si>
  <si>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</si>
  <si>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</si>
  <si>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</si>
  <si>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</si>
  <si>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</si>
  <si>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</si>
  <si>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</si>
  <si>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</si>
  <si>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</si>
  <si>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</si>
  <si>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</si>
  <si>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</si>
  <si>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</si>
  <si>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</si>
  <si>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</si>
  <si>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</si>
  <si>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</si>
  <si>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</si>
  <si>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</si>
  <si>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</si>
  <si>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</si>
  <si>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</si>
  <si>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</si>
  <si>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</si>
  <si>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</si>
  <si>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</si>
  <si>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</si>
  <si>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</si>
  <si>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</si>
  <si>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</si>
  <si>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</si>
  <si>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</si>
  <si>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</si>
  <si>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</si>
  <si>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</si>
  <si>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</si>
  <si>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</si>
  <si>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</si>
  <si>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</si>
  <si>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</si>
  <si>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</si>
  <si>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</si>
  <si>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</si>
  <si>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</si>
  <si>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</si>
  <si>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</si>
  <si>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</si>
  <si>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</si>
  <si>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</si>
  <si>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</si>
  <si>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</si>
  <si>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</si>
  <si>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</si>
  <si>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</si>
  <si>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</si>
  <si>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</si>
  <si>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</si>
  <si>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</si>
  <si>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</si>
  <si>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</si>
  <si>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</si>
  <si>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</si>
  <si>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</si>
  <si>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</si>
  <si>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</si>
  <si>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</si>
  <si>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</si>
  <si>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</si>
  <si>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</si>
  <si>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</si>
  <si>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</si>
  <si>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</si>
  <si>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</si>
  <si>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</si>
  <si>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</si>
  <si>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</si>
  <si>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</si>
  <si>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</si>
  <si>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</si>
  <si>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</si>
  <si>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</si>
  <si>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</si>
  <si>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</si>
  <si>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</si>
  <si>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</si>
  <si>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</si>
  <si>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</si>
  <si>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</si>
  <si>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</si>
  <si>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</si>
  <si>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</si>
  <si>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</si>
  <si>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</si>
  <si>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</si>
  <si>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</si>
  <si>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</si>
  <si>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</si>
  <si>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</si>
  <si>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</si>
  <si>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</si>
  <si>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</si>
  <si>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</si>
  <si>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</si>
  <si>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</si>
  <si>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</si>
  <si>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</si>
  <si>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</si>
  <si>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</si>
  <si>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</si>
  <si>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</si>
  <si>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</si>
  <si>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</si>
  <si>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</si>
  <si>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</si>
  <si>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</si>
  <si>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</si>
  <si>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</si>
  <si>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</si>
  <si>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</si>
  <si>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</si>
  <si>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</si>
  <si>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</si>
  <si>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</si>
  <si>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</si>
  <si>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</si>
  <si>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</si>
  <si>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</si>
  <si>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</si>
  <si>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</si>
  <si>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</si>
  <si>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</si>
  <si>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</si>
  <si>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</si>
  <si>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</si>
  <si>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</si>
  <si>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</si>
  <si>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</si>
  <si>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</si>
  <si>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</si>
  <si>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</si>
  <si>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</si>
  <si>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</si>
  <si>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</si>
  <si>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</si>
  <si>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</si>
  <si>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</si>
  <si>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</si>
  <si>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</si>
  <si>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</si>
  <si>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</si>
  <si>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</si>
  <si>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</si>
  <si>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</si>
  <si>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</si>
  <si>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</si>
  <si>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</si>
  <si>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</si>
  <si>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</si>
  <si>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</si>
  <si>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</si>
  <si>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</si>
  <si>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</si>
  <si>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</si>
  <si>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</si>
  <si>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</si>
  <si>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</si>
  <si>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</si>
  <si>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</si>
  <si>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</si>
  <si>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</si>
  <si>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</si>
  <si>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</si>
  <si>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</si>
  <si>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</si>
  <si>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</si>
  <si>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</si>
  <si>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</si>
  <si>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</si>
  <si>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</si>
  <si>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</si>
  <si>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</si>
  <si>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</si>
  <si>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</si>
  <si>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</si>
  <si>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</si>
  <si>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</si>
  <si>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</si>
  <si>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</si>
  <si>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</si>
  <si>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</si>
  <si>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</si>
  <si>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</si>
  <si>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</si>
  <si>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</si>
  <si>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</si>
  <si>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</si>
  <si>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</si>
  <si>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</si>
  <si>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</si>
  <si>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</si>
  <si>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</si>
  <si>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</si>
  <si>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</si>
  <si>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</si>
  <si>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</si>
  <si>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</si>
  <si>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</si>
  <si>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</si>
  <si>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</si>
  <si>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</si>
  <si>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</si>
  <si>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</si>
  <si>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</si>
  <si>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</si>
  <si>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</si>
  <si>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</si>
  <si>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</si>
  <si>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</si>
  <si>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</si>
  <si>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</si>
  <si>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</si>
  <si>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</si>
  <si>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</si>
  <si>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</si>
  <si>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</si>
  <si>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</si>
  <si>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</si>
  <si>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</si>
  <si>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</si>
  <si>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</si>
  <si>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</si>
  <si>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</si>
  <si>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</si>
  <si>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</si>
  <si>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</si>
  <si>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</si>
  <si>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</si>
  <si>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</si>
  <si>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</si>
  <si>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</si>
  <si>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</si>
  <si>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</si>
  <si>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</si>
  <si>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</si>
  <si>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</si>
  <si>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</si>
  <si>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</si>
  <si>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</si>
  <si>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</si>
  <si>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</si>
  <si>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</si>
  <si>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</si>
  <si>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</si>
  <si>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</si>
  <si>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</si>
  <si>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</si>
  <si>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</si>
  <si>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</si>
  <si>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</si>
  <si>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</si>
  <si>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</si>
  <si>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</si>
  <si>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</si>
  <si>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</si>
  <si>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</si>
  <si>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</si>
  <si>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</si>
  <si>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</si>
  <si>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</si>
  <si>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</si>
  <si>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</si>
  <si>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</si>
  <si>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</si>
  <si>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</si>
  <si>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</si>
  <si>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</si>
  <si>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</si>
  <si>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</si>
  <si>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</si>
  <si>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</si>
  <si>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</si>
  <si>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</si>
  <si>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</si>
  <si>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</si>
  <si>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</si>
  <si>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</si>
  <si>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</si>
  <si>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</si>
  <si>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</si>
  <si>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</si>
  <si>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</si>
  <si>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</si>
  <si>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</si>
  <si>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</si>
  <si>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</si>
  <si>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</si>
  <si>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</si>
  <si>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</si>
  <si>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</si>
  <si>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</si>
  <si>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</si>
  <si>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</si>
  <si>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</si>
  <si>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</si>
  <si>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</si>
  <si>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</si>
  <si>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</si>
  <si>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</si>
  <si>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</si>
  <si>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</si>
  <si>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</si>
  <si>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</si>
  <si>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</si>
  <si>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</si>
  <si>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</si>
  <si>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</si>
  <si>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</si>
  <si>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</si>
  <si>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</si>
  <si>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</si>
  <si>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</si>
  <si>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</si>
  <si>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</si>
  <si>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</si>
  <si>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</si>
  <si>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</si>
  <si>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</si>
  <si>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</si>
  <si>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</si>
  <si>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</si>
  <si>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</si>
  <si>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</si>
  <si>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</si>
  <si>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</si>
  <si>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</si>
  <si>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</si>
  <si>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</si>
  <si>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</si>
  <si>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</si>
  <si>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</si>
  <si>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</si>
  <si>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</si>
  <si>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</si>
  <si>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</si>
  <si>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</si>
  <si>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</si>
  <si>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</si>
  <si>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</si>
  <si>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</si>
  <si>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</si>
  <si>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</si>
  <si>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</si>
  <si>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</si>
  <si>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</si>
  <si>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</si>
  <si>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</si>
  <si>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</si>
  <si>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</si>
  <si>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</si>
  <si>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</si>
  <si>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</si>
  <si>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</si>
  <si>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</si>
  <si>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</si>
  <si>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</si>
  <si>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</si>
  <si>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</si>
  <si>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</si>
  <si>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</si>
  <si>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</si>
  <si>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</si>
  <si>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</si>
  <si>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</si>
  <si>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</si>
  <si>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</si>
  <si>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</si>
  <si>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</si>
  <si>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</si>
  <si>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</si>
  <si>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</si>
  <si>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</si>
  <si>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</si>
  <si>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</si>
  <si>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</si>
  <si>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</si>
  <si>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</si>
  <si>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</si>
  <si>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</si>
  <si>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</si>
  <si>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</si>
  <si>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</si>
  <si>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</si>
  <si>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</si>
  <si>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</si>
  <si>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</si>
  <si>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</si>
  <si>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</si>
  <si>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</si>
  <si>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</si>
  <si>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</si>
  <si>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</si>
  <si>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</si>
  <si>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</si>
  <si>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</si>
  <si>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</si>
  <si>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</si>
  <si>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</si>
  <si>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</si>
  <si>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</si>
  <si>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</si>
  <si>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</si>
  <si>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</si>
  <si>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</si>
  <si>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</si>
  <si>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</si>
  <si>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</si>
  <si>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</si>
  <si>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</si>
  <si>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</si>
  <si>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</si>
  <si>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</si>
  <si>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</si>
  <si>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</si>
  <si>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</si>
  <si>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</si>
  <si>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</si>
  <si>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</si>
  <si>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</si>
  <si>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</si>
  <si>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</si>
  <si>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</si>
  <si>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</si>
  <si>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</si>
  <si>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</si>
  <si>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</si>
  <si>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</si>
  <si>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</si>
  <si>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</si>
  <si>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</si>
  <si>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</si>
  <si>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</si>
  <si>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</si>
  <si>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</si>
  <si>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</si>
  <si>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</si>
  <si>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</si>
  <si>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</si>
  <si>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</si>
  <si>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</si>
  <si>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</si>
  <si>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</si>
  <si>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</si>
  <si>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</si>
  <si>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</si>
  <si>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</si>
  <si>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</si>
  <si>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</si>
  <si>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</si>
  <si>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</si>
  <si>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</si>
  <si>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</si>
  <si>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</si>
  <si>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</si>
  <si>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</si>
  <si>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</si>
  <si>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</si>
  <si>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</si>
  <si>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</si>
  <si>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</si>
  <si>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</si>
  <si>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</si>
  <si>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</si>
  <si>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</si>
  <si>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</si>
  <si>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</si>
  <si>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</si>
  <si>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</si>
  <si>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</si>
  <si>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</si>
  <si>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</si>
  <si>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</si>
  <si>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</si>
  <si>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</si>
  <si>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</si>
  <si>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</si>
  <si>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</si>
  <si>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</si>
  <si>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</si>
  <si>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</si>
  <si>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</si>
  <si>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</si>
  <si>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</si>
  <si>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</si>
  <si>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</si>
  <si>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</si>
  <si>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</si>
  <si>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</si>
  <si>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</si>
  <si>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</si>
  <si>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</si>
  <si>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</si>
  <si>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</si>
  <si>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</si>
  <si>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</si>
  <si>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</si>
  <si>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</si>
  <si>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</si>
  <si>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</si>
  <si>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</si>
  <si>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</si>
  <si>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</si>
  <si>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</si>
  <si>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</si>
  <si>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</si>
  <si>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</si>
  <si>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</si>
  <si>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</si>
  <si>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</si>
  <si>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</si>
  <si>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</si>
  <si>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</si>
  <si>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</si>
  <si>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</si>
  <si>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</si>
  <si>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</si>
  <si>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</si>
  <si>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</si>
  <si>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</si>
  <si>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</si>
  <si>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</si>
  <si>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</si>
  <si>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</si>
  <si>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</si>
  <si>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</si>
  <si>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</si>
  <si>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</si>
  <si>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</si>
  <si>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</si>
  <si>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</si>
  <si>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</si>
  <si>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</si>
  <si>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</si>
  <si>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</si>
  <si>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</si>
  <si>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</si>
  <si>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</si>
  <si>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</si>
  <si>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</si>
  <si>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</si>
  <si>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</si>
  <si>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</si>
  <si>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</si>
  <si>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</si>
  <si>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</si>
  <si>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</si>
  <si>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</si>
  <si>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</si>
  <si>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</si>
  <si>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</si>
  <si>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</si>
  <si>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</si>
  <si>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</si>
  <si>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</si>
  <si>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</si>
  <si>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</si>
  <si>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</si>
  <si>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</si>
  <si>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</si>
  <si>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</si>
  <si>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</si>
  <si>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</si>
  <si>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</si>
  <si>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</si>
  <si>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</si>
  <si>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</si>
  <si>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</si>
  <si>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</si>
  <si>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</si>
  <si>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</si>
  <si>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</si>
  <si>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</si>
  <si>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</si>
  <si>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</si>
  <si>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</si>
  <si>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</si>
  <si>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</si>
  <si>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</si>
  <si>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</si>
  <si>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</si>
  <si>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</si>
  <si>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</si>
  <si>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</si>
  <si>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</si>
  <si>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</si>
  <si>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</si>
  <si>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</si>
  <si>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</si>
  <si>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</si>
  <si>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</si>
  <si>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</si>
  <si>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</si>
  <si>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</si>
  <si>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</si>
  <si>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</si>
  <si>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</si>
  <si>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</si>
  <si>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</si>
  <si>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</si>
  <si>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</si>
  <si>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</si>
  <si>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</si>
  <si>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</si>
  <si>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</si>
  <si>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</si>
  <si>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</si>
  <si>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</si>
  <si>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</si>
  <si>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</si>
  <si>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</si>
  <si>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</si>
  <si>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</si>
  <si>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</si>
  <si>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</si>
  <si>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</si>
  <si>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</si>
  <si>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</si>
  <si>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</si>
  <si>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</si>
  <si>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</si>
  <si>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</si>
  <si>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</si>
  <si>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</si>
  <si>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</si>
  <si>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</si>
  <si>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</si>
  <si>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</si>
  <si>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</si>
  <si>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</si>
  <si>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</si>
  <si>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</si>
  <si>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</si>
  <si>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</si>
  <si>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</si>
  <si>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</si>
  <si>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</si>
  <si>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</si>
  <si>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</si>
  <si>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</si>
  <si>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</si>
  <si>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</si>
  <si>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</si>
  <si>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</si>
  <si>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</si>
  <si>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</si>
  <si>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</si>
  <si>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</si>
  <si>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</si>
  <si>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</si>
  <si>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</si>
  <si>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</si>
  <si>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</si>
  <si>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</si>
  <si>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</si>
  <si>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</si>
  <si>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</si>
  <si>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</si>
  <si>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</si>
  <si>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</si>
  <si>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</si>
  <si>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</si>
  <si>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</si>
  <si>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</si>
  <si>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</si>
  <si>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</si>
  <si>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</si>
  <si>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</si>
  <si>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</si>
  <si>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</si>
  <si>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</si>
  <si>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</si>
  <si>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</si>
  <si>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</si>
  <si>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</si>
  <si>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</si>
  <si>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</si>
  <si>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</si>
  <si>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</si>
  <si>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</si>
  <si>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</si>
  <si>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</si>
  <si>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</si>
  <si>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</si>
  <si>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</si>
  <si>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</si>
  <si>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</si>
  <si>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</si>
  <si>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</si>
  <si>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</si>
  <si>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</si>
  <si>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</si>
  <si>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</si>
  <si>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</si>
  <si>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</si>
  <si>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</si>
  <si>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</si>
  <si>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</si>
  <si>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</si>
  <si>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</si>
  <si>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</si>
  <si>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</si>
  <si>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</si>
  <si>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</si>
  <si>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</si>
  <si>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</si>
  <si>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</si>
  <si>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</si>
  <si>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</si>
  <si>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</si>
  <si>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</si>
  <si>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</si>
  <si>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</si>
  <si>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</si>
  <si>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</si>
  <si>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</si>
  <si>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</si>
  <si>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</si>
  <si>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</si>
  <si>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</si>
  <si>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</si>
  <si>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</si>
  <si>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</si>
  <si>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</si>
  <si>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</si>
  <si>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</si>
  <si>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</si>
  <si>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</si>
  <si>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</si>
  <si>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</si>
  <si>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</si>
  <si>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</si>
  <si>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</si>
  <si>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</si>
  <si>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</si>
  <si>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</si>
  <si>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</si>
  <si>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</si>
  <si>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</si>
  <si>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</si>
  <si>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</si>
  <si>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</si>
  <si>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</si>
  <si>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</si>
  <si>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</si>
  <si>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</si>
  <si>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</si>
  <si>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</si>
  <si>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</si>
  <si>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</si>
  <si>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</si>
  <si>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</si>
  <si>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</si>
  <si>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</si>
  <si>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</si>
  <si>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</si>
  <si>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</si>
  <si>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</si>
  <si>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</si>
  <si>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</si>
  <si>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</si>
  <si>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</si>
  <si>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</si>
  <si>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</si>
  <si>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</si>
  <si>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</si>
  <si>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</si>
  <si>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</si>
  <si>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</si>
  <si>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</si>
  <si>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</si>
  <si>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</si>
  <si>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</si>
  <si>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</si>
  <si>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</si>
  <si>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</si>
  <si>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</si>
  <si>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</si>
  <si>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</si>
  <si>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</si>
  <si>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</si>
  <si>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</si>
  <si>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</si>
  <si>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</si>
  <si>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</si>
  <si>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</si>
  <si>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</si>
  <si>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</si>
  <si>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</si>
  <si>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</si>
  <si>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</si>
  <si>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</si>
  <si>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</si>
  <si>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</si>
  <si>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</si>
  <si>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</si>
  <si>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</si>
  <si>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</si>
  <si>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</si>
  <si>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</si>
  <si>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</si>
  <si>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</si>
  <si>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</si>
  <si>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</si>
  <si>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</si>
  <si>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</si>
  <si>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</si>
  <si>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</si>
  <si>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</si>
  <si>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</si>
  <si>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</si>
  <si>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</si>
  <si>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</si>
  <si>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</si>
  <si>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</si>
  <si>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</si>
  <si>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</si>
  <si>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</si>
  <si>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</si>
  <si>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</si>
  <si>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</si>
  <si>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</si>
  <si>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</si>
  <si>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</si>
  <si>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</si>
  <si>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</si>
  <si>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</si>
  <si>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</si>
  <si>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</si>
  <si>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</si>
  <si>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</si>
  <si>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</si>
  <si>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</si>
  <si>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</si>
  <si>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</si>
  <si>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</si>
  <si>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</si>
  <si>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</si>
  <si>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</si>
  <si>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</si>
  <si>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</si>
  <si>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</si>
  <si>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</si>
  <si>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</si>
  <si>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</si>
  <si>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</si>
  <si>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</si>
  <si>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</si>
  <si>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</si>
  <si>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</si>
  <si>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</si>
  <si>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</si>
  <si>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</si>
  <si>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</si>
  <si>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</si>
  <si>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</si>
  <si>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</si>
  <si>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</si>
  <si>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</si>
  <si>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</si>
  <si>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</si>
  <si>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</si>
  <si>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</si>
  <si>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</si>
  <si>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</si>
  <si>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</si>
  <si>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</si>
  <si>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</si>
  <si>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</si>
  <si>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</si>
  <si>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</si>
  <si>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</si>
  <si>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</si>
  <si>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</si>
  <si>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</si>
  <si>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</si>
  <si>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</si>
  <si>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</si>
  <si>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</si>
  <si>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</si>
  <si>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</si>
  <si>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</si>
  <si>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</si>
  <si>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</si>
  <si>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</si>
  <si>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</si>
  <si>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</si>
  <si>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</si>
  <si>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</si>
  <si>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</si>
  <si>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</si>
  <si>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</si>
  <si>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</si>
  <si>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</si>
  <si>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</si>
  <si>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</si>
  <si>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</si>
  <si>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</si>
  <si>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</si>
  <si>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</si>
  <si>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</si>
  <si>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</si>
  <si>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</si>
  <si>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</si>
  <si>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</si>
  <si>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</si>
  <si>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</si>
  <si>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</si>
  <si>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</si>
  <si>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</si>
  <si>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</si>
  <si>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</si>
  <si>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</si>
  <si>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</si>
  <si>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</si>
  <si>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</si>
  <si>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</si>
  <si>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</si>
  <si>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</si>
  <si>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</si>
  <si>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</si>
  <si>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</si>
  <si>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</si>
  <si>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</si>
  <si>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</si>
  <si>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</si>
  <si>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</si>
  <si>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</si>
  <si>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</si>
  <si>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</si>
  <si>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</si>
  <si>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</si>
  <si>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</si>
  <si>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</si>
  <si>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</si>
  <si>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</si>
  <si>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</si>
  <si>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</si>
  <si>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</si>
  <si>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</si>
  <si>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</si>
  <si>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</si>
  <si>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</si>
  <si>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</si>
  <si>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</si>
  <si>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</si>
  <si>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</si>
  <si>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</si>
  <si>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</si>
  <si>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</si>
  <si>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</si>
  <si>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</si>
  <si>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</si>
  <si>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</si>
  <si>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</si>
  <si>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</si>
  <si>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</si>
  <si>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</si>
  <si>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</si>
  <si>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</si>
  <si>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</si>
  <si>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</si>
  <si>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</si>
  <si>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</si>
  <si>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</si>
  <si>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</si>
  <si>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</si>
  <si>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</si>
  <si>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</si>
  <si>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</si>
  <si>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</si>
  <si>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</si>
  <si>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</si>
  <si>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</si>
  <si>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</si>
  <si>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</si>
  <si>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</si>
  <si>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</si>
  <si>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</si>
  <si>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</si>
  <si>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</si>
  <si>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</si>
  <si>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</si>
  <si>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</si>
  <si>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</si>
  <si>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</si>
  <si>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</si>
  <si>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</si>
  <si>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</si>
  <si>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</si>
  <si>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</si>
  <si>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</si>
  <si>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</si>
  <si>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</si>
  <si>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</si>
  <si>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</si>
  <si>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</si>
  <si>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</si>
  <si>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</si>
  <si>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</si>
  <si>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</si>
  <si>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</si>
  <si>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</si>
  <si>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</si>
  <si>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</si>
  <si>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</si>
  <si>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</si>
  <si>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</si>
  <si>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</si>
  <si>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</si>
  <si>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</si>
  <si>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</si>
  <si>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</si>
  <si>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</si>
  <si>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</si>
  <si>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</si>
  <si>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</si>
  <si>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</si>
  <si>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</si>
  <si>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</si>
  <si>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</si>
  <si>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</si>
  <si>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</si>
  <si>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</si>
  <si>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</si>
  <si>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</si>
  <si>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</si>
  <si>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</si>
  <si>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</si>
  <si>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</si>
  <si>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</si>
  <si>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</si>
  <si>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</si>
  <si>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</si>
  <si>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</si>
  <si>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</si>
  <si>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</si>
  <si>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</si>
  <si>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</si>
  <si>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</si>
  <si>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</si>
  <si>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</si>
  <si>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</si>
  <si>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</si>
  <si>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</si>
  <si>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</si>
  <si>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</si>
  <si>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</si>
  <si>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</si>
  <si>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</si>
  <si>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</si>
  <si>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</si>
  <si>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</si>
  <si>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</si>
  <si>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</si>
  <si>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</si>
  <si>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</si>
  <si>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</si>
  <si>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</si>
  <si>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</si>
  <si>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</si>
  <si>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</si>
  <si>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</si>
  <si>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</si>
  <si>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</si>
  <si>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</si>
  <si>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</si>
  <si>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</si>
  <si>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</si>
  <si>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</si>
  <si>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</si>
  <si>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</si>
  <si>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</si>
  <si>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</si>
  <si>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</si>
  <si>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</si>
  <si>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</si>
  <si>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</si>
  <si>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</si>
  <si>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</si>
  <si>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</si>
  <si>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</si>
  <si>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</si>
  <si>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</si>
  <si>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</si>
  <si>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</si>
  <si>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</si>
  <si>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</si>
  <si>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</si>
  <si>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</si>
  <si>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</si>
  <si>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</si>
  <si>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</si>
  <si>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</si>
  <si>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</si>
  <si>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</si>
  <si>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</si>
  <si>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</si>
  <si>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</si>
  <si>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</si>
  <si>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</si>
  <si>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</si>
  <si>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</si>
  <si>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</si>
  <si>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</si>
  <si>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</si>
  <si>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</si>
  <si>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</si>
  <si>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</si>
  <si>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</si>
  <si>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</si>
  <si>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</si>
  <si>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</si>
  <si>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</si>
  <si>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</si>
  <si>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</si>
  <si>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</si>
  <si>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</si>
  <si>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</si>
  <si>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</si>
  <si>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</si>
  <si>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</si>
  <si>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</si>
  <si>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</si>
  <si>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</si>
  <si>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</si>
  <si>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</si>
  <si>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</si>
  <si>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</si>
  <si>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</si>
  <si>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</si>
  <si>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</si>
  <si>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</si>
  <si>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</si>
  <si>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</si>
  <si>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</si>
  <si>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</si>
  <si>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</si>
  <si>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</si>
  <si>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</si>
  <si>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</si>
  <si>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</si>
  <si>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</si>
  <si>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</si>
  <si>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</si>
  <si>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</si>
  <si>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</si>
  <si>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</si>
  <si>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</si>
  <si>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</si>
  <si>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</si>
  <si>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</si>
  <si>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</si>
  <si>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</si>
  <si>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</si>
  <si>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</si>
  <si>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</si>
  <si>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</si>
  <si>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</si>
  <si>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</si>
  <si>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</si>
  <si>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</si>
  <si>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</si>
  <si>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</si>
  <si>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</si>
  <si>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</si>
  <si>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</si>
  <si>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</si>
  <si>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</si>
  <si>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</si>
  <si>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</si>
  <si>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</si>
  <si>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</si>
  <si>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</si>
  <si>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</si>
  <si>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</si>
  <si>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</si>
  <si>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</si>
  <si>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</si>
  <si>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</si>
  <si>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</si>
  <si>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</si>
  <si>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</si>
  <si>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</si>
  <si>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</si>
  <si>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</si>
  <si>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</si>
  <si>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</si>
  <si>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</si>
  <si>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</si>
  <si>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</si>
  <si>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</si>
  <si>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</si>
  <si>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</si>
  <si>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</si>
  <si>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</si>
  <si>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</si>
  <si>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</si>
  <si>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</si>
  <si>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</si>
  <si>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</si>
  <si>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</si>
  <si>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</si>
  <si>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</si>
  <si>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</si>
  <si>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</si>
  <si>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</si>
  <si>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</si>
  <si>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</si>
  <si>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</si>
  <si>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</si>
  <si>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</si>
  <si>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</si>
  <si>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</si>
  <si>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</si>
  <si>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</si>
  <si>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</si>
  <si>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</si>
  <si>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</si>
  <si>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</si>
  <si>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</si>
  <si>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</si>
  <si>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</si>
  <si>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</si>
  <si>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</si>
  <si>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</si>
  <si>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</si>
  <si>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</si>
  <si>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</si>
  <si>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</si>
  <si>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</si>
  <si>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</si>
  <si>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</si>
  <si>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</si>
  <si>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</si>
  <si>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</si>
  <si>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</si>
  <si>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</si>
  <si>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</si>
  <si>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</si>
  <si>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</si>
  <si>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</si>
  <si>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</si>
  <si>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</si>
  <si>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</si>
  <si>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</si>
  <si>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</si>
  <si>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</si>
  <si>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</si>
  <si>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</si>
  <si>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</si>
  <si>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</si>
  <si>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</si>
  <si>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</si>
  <si>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</si>
  <si>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</si>
  <si>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</si>
  <si>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</si>
  <si>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</si>
  <si>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</si>
  <si>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</si>
  <si>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</si>
  <si>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</si>
  <si>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</si>
  <si>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</si>
  <si>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</si>
  <si>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</si>
  <si>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</si>
  <si>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</si>
  <si>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</si>
  <si>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</si>
  <si>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</si>
  <si>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</si>
  <si>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</si>
  <si>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</si>
  <si>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</si>
  <si>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</si>
  <si>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</si>
  <si>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</si>
  <si>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</si>
  <si>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</si>
  <si>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</si>
  <si>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</si>
  <si>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</si>
  <si>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</si>
  <si>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</si>
  <si>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</si>
  <si>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</si>
  <si>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</si>
  <si>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</si>
  <si>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</si>
  <si>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</si>
  <si>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</si>
  <si>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</si>
  <si>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</si>
  <si>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</si>
  <si>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</si>
  <si>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</si>
  <si>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</si>
  <si>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</si>
  <si>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</si>
  <si>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</si>
  <si>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</si>
  <si>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</si>
  <si>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</si>
  <si>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</si>
  <si>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</si>
  <si>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</si>
  <si>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</si>
  <si>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</si>
  <si>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</si>
  <si>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</si>
  <si>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</si>
  <si>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</si>
  <si>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</si>
  <si>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</si>
  <si>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</si>
  <si>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</si>
  <si>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</si>
  <si>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</si>
  <si>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</si>
  <si>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</si>
  <si>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</si>
  <si>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</si>
  <si>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</si>
  <si>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</si>
  <si>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</si>
  <si>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</si>
  <si>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</si>
  <si>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</si>
  <si>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</si>
  <si>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</si>
  <si>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</si>
  <si>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</si>
  <si>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</si>
  <si>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</si>
  <si>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</si>
  <si>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</si>
  <si>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</si>
  <si>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</si>
  <si>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</si>
  <si>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</si>
  <si>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</si>
  <si>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</si>
  <si>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</si>
  <si>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</si>
  <si>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</si>
  <si>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</si>
  <si>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</si>
  <si>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</si>
  <si>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</si>
  <si>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</si>
  <si>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</si>
  <si>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</si>
  <si>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</si>
  <si>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</si>
  <si>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</si>
  <si>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</si>
  <si>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</si>
  <si>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</si>
  <si>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</si>
  <si>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</si>
  <si>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</si>
  <si>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</si>
  <si>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</si>
  <si>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</si>
  <si>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</si>
  <si>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</si>
  <si>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</si>
  <si>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</si>
  <si>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</si>
  <si>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</si>
  <si>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</si>
  <si>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</si>
  <si>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</si>
  <si>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</si>
  <si>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</si>
  <si>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</si>
  <si>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</si>
  <si>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</si>
  <si>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</si>
  <si>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</si>
  <si>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</si>
  <si>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</si>
  <si>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</si>
  <si>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</si>
  <si>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</si>
  <si>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</si>
  <si>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</si>
  <si>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</si>
  <si>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</si>
  <si>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</si>
  <si>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</si>
  <si>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</si>
  <si>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</si>
  <si>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</si>
  <si>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</si>
  <si>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</si>
  <si>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</si>
  <si>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</si>
  <si>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</si>
  <si>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</si>
  <si>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</si>
  <si>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</si>
  <si>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</si>
  <si>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</si>
  <si>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</si>
  <si>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</si>
  <si>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</si>
  <si>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</si>
  <si>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</si>
  <si>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</si>
  <si>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</si>
  <si>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</si>
  <si>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</si>
  <si>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</si>
  <si>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</si>
  <si>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</si>
  <si>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</si>
  <si>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</si>
  <si>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</si>
  <si>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</si>
  <si>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</si>
  <si>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</si>
  <si>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</si>
  <si>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</si>
  <si>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</si>
  <si>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</si>
  <si>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</si>
  <si>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</si>
  <si>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</si>
  <si>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</si>
  <si>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</si>
  <si>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</si>
  <si>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</si>
  <si>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</si>
  <si>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</si>
  <si>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</si>
  <si>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</si>
  <si>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</si>
  <si>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</si>
  <si>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</si>
  <si>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</si>
  <si>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</si>
  <si>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</si>
  <si>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</si>
  <si>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</si>
  <si>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</si>
  <si>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</si>
  <si>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</si>
  <si>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</si>
  <si>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</si>
  <si>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</si>
  <si>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</si>
  <si>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</si>
  <si>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</si>
  <si>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</si>
  <si>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</si>
  <si>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</si>
  <si>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</si>
  <si>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</si>
  <si>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</si>
  <si>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</si>
  <si>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</si>
  <si>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</si>
  <si>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</si>
  <si>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</si>
  <si>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</si>
  <si>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</si>
  <si>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</si>
  <si>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</si>
  <si>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</si>
  <si>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</si>
  <si>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</si>
  <si>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</si>
  <si>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</si>
  <si>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</si>
  <si>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</si>
  <si>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</si>
  <si>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</si>
  <si>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</si>
  <si>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</si>
  <si>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</si>
  <si>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</si>
  <si>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</si>
  <si>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</si>
  <si>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</si>
  <si>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</si>
  <si>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</si>
  <si>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</si>
  <si>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</si>
  <si>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</si>
  <si>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</si>
  <si>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</si>
  <si>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</si>
  <si>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</si>
  <si>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</si>
  <si>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</si>
  <si>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</si>
  <si>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</si>
  <si>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</si>
  <si>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</si>
  <si>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</si>
  <si>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</si>
  <si>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</si>
  <si>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</si>
  <si>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</si>
  <si>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</si>
  <si>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</si>
  <si>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</si>
  <si>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</si>
  <si>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</si>
  <si>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</si>
  <si>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</si>
  <si>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</si>
  <si>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</si>
  <si>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</si>
  <si>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</si>
  <si>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</si>
  <si>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</si>
  <si>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</si>
  <si>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</si>
  <si>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</si>
  <si>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</si>
  <si>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</si>
  <si>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</si>
  <si>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</si>
  <si>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</si>
  <si>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</si>
  <si>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</si>
  <si>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</si>
  <si>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</si>
  <si>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</si>
  <si>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</si>
  <si>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</si>
  <si>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</si>
  <si>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</si>
  <si>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</si>
  <si>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</si>
  <si>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</si>
  <si>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</si>
  <si>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</si>
  <si>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</si>
  <si>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</si>
  <si>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</si>
  <si>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</si>
  <si>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</si>
  <si>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</si>
  <si>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</si>
  <si>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</si>
  <si>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</si>
  <si>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</si>
  <si>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</si>
  <si>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</si>
  <si>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</si>
  <si>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</si>
  <si>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</si>
  <si>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</si>
  <si>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</si>
  <si>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</si>
  <si>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</si>
  <si>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</si>
  <si>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</si>
  <si>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</si>
  <si>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</si>
  <si>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</si>
  <si>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</si>
  <si>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</si>
  <si>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</si>
  <si>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</si>
  <si>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</si>
  <si>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</si>
  <si>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</si>
  <si>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</si>
  <si>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</si>
  <si>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</si>
  <si>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</si>
  <si>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</si>
  <si>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</si>
  <si>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</si>
  <si>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</si>
  <si>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</si>
  <si>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</si>
  <si>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</si>
  <si>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</si>
  <si>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</si>
  <si>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</si>
  <si>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</si>
  <si>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</si>
  <si>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</si>
  <si>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</si>
  <si>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</si>
  <si>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</si>
  <si>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</si>
  <si>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</si>
  <si>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</si>
  <si>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</si>
  <si>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</si>
  <si>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</si>
  <si>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</si>
  <si>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</si>
  <si>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</si>
  <si>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</si>
  <si>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</si>
  <si>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</si>
  <si>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</si>
  <si>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</si>
  <si>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</si>
  <si>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</si>
  <si>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</si>
  <si>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</si>
  <si>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</si>
  <si>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</si>
  <si>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</si>
  <si>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</si>
  <si>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</si>
  <si>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</si>
  <si>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</si>
  <si>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</si>
  <si>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</si>
  <si>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</si>
  <si>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</si>
  <si>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</si>
  <si>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</si>
  <si>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</si>
  <si>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</si>
  <si>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</si>
  <si>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</si>
  <si>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</si>
  <si>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</si>
  <si>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</si>
  <si>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</si>
  <si>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</si>
  <si>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</si>
  <si>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</si>
  <si>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</si>
  <si>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</si>
  <si>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</si>
  <si>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</si>
  <si>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</si>
  <si>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</si>
  <si>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</si>
  <si>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</si>
  <si>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</si>
  <si>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</si>
  <si>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</si>
  <si>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</si>
  <si>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</si>
  <si>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</si>
  <si>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</si>
  <si>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</si>
  <si>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</si>
  <si>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</si>
  <si>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</si>
  <si>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</si>
  <si>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</si>
  <si>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</si>
  <si>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</si>
  <si>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</si>
  <si>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</si>
  <si>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</si>
  <si>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</si>
  <si>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</si>
  <si>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</si>
  <si>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</si>
  <si>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</si>
  <si>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</si>
  <si>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</si>
  <si>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</si>
  <si>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</si>
  <si>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</si>
  <si>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</si>
  <si>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</si>
  <si>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</si>
  <si>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</si>
  <si>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</si>
  <si>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</si>
  <si>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</si>
  <si>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</si>
  <si>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</si>
  <si>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</si>
  <si>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</si>
  <si>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</si>
  <si>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</si>
  <si>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</si>
  <si>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</si>
  <si>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</si>
  <si>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</si>
  <si>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</si>
  <si>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</si>
  <si>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</si>
  <si>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</si>
  <si>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</si>
  <si>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</si>
  <si>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</si>
  <si>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</si>
  <si>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</si>
  <si>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</si>
  <si>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</si>
  <si>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</si>
  <si>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</si>
  <si>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</si>
  <si>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</si>
  <si>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</si>
  <si>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</si>
  <si>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</si>
  <si>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</si>
  <si>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</si>
  <si>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</si>
  <si>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</si>
  <si>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</si>
  <si>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</si>
  <si>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</si>
  <si>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</si>
  <si>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</si>
  <si>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</si>
  <si>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</si>
  <si>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</si>
  <si>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</si>
  <si>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</si>
  <si>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</si>
  <si>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</si>
  <si>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</si>
  <si>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</si>
  <si>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</si>
  <si>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</si>
  <si>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</si>
  <si>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</si>
  <si>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</si>
  <si>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</si>
  <si>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</si>
  <si>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</si>
  <si>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</si>
  <si>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</si>
  <si>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</si>
  <si>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</si>
  <si>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</si>
  <si>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</si>
  <si>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</si>
  <si>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</si>
  <si>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</si>
  <si>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</si>
  <si>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</si>
  <si>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</si>
  <si>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</si>
  <si>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</si>
  <si>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</si>
  <si>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</si>
  <si>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</si>
  <si>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</si>
  <si>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</si>
  <si>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</si>
  <si>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</si>
  <si>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</si>
  <si>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</si>
  <si>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</si>
  <si>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</si>
  <si>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</si>
  <si>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</si>
  <si>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</si>
  <si>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</si>
  <si>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</si>
  <si>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</si>
  <si>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</si>
  <si>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</si>
  <si>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</si>
  <si>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</si>
  <si>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</si>
  <si>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</si>
  <si>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</si>
  <si>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</si>
  <si>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</si>
  <si>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</si>
  <si>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</si>
  <si>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</si>
  <si>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</si>
  <si>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</si>
  <si>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</si>
  <si>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</si>
  <si>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</si>
  <si>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</si>
  <si>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</si>
  <si>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</si>
  <si>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</si>
  <si>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</si>
  <si>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</si>
  <si>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</si>
  <si>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</si>
  <si>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</si>
  <si>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</si>
  <si>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</si>
  <si>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</si>
  <si>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</si>
  <si>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</si>
  <si>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</si>
  <si>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</si>
  <si>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</si>
  <si>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</si>
  <si>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</si>
  <si>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</si>
  <si>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</si>
  <si>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</si>
  <si>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</si>
  <si>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</si>
  <si>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</si>
  <si>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</si>
  <si>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</si>
  <si>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</si>
  <si>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</si>
  <si>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</si>
  <si>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</si>
  <si>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</si>
  <si>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</si>
  <si>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</si>
  <si>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</si>
  <si>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</si>
  <si>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</si>
  <si>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</si>
  <si>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</si>
  <si>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</si>
  <si>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</si>
  <si>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</si>
  <si>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</si>
  <si>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</si>
  <si>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</si>
  <si>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</si>
  <si>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</si>
  <si>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</si>
  <si>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</si>
  <si>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</si>
  <si>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</si>
  <si>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</si>
  <si>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</si>
  <si>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</si>
  <si>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</si>
  <si>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</si>
  <si>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</si>
  <si>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</si>
  <si>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</si>
  <si>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</si>
  <si>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</si>
  <si>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</si>
  <si>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</si>
  <si>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</si>
  <si>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</si>
  <si>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</si>
  <si>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</si>
  <si>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</si>
  <si>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</si>
  <si>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</si>
  <si>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</si>
  <si>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</si>
  <si>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</si>
  <si>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</si>
  <si>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</si>
  <si>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</si>
  <si>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</si>
  <si>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</si>
  <si>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</si>
  <si>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</si>
  <si>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</si>
  <si>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</si>
  <si>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</si>
  <si>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</si>
  <si>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</si>
  <si>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</si>
  <si>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</si>
  <si>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</si>
  <si>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</si>
  <si>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</si>
  <si>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</si>
  <si>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</si>
  <si>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</si>
  <si>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</si>
  <si>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</si>
  <si>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</si>
  <si>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</si>
  <si>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</si>
  <si>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</si>
  <si>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</si>
  <si>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</si>
  <si>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</si>
  <si>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</si>
  <si>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</si>
  <si>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</si>
  <si>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</si>
  <si>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</si>
  <si>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</si>
  <si>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</si>
  <si>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</si>
  <si>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</si>
  <si>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</si>
  <si>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</si>
  <si>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</si>
  <si>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</si>
  <si>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</si>
  <si>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</si>
  <si>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</si>
  <si>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</si>
  <si>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</si>
  <si>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</si>
  <si>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</si>
  <si>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</si>
  <si>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</si>
  <si>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</si>
  <si>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</si>
  <si>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</si>
  <si>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</si>
  <si>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</si>
  <si>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</si>
  <si>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</si>
  <si>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</si>
  <si>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</si>
  <si>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</si>
  <si>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</si>
  <si>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</si>
  <si>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</si>
  <si>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</si>
  <si>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</si>
  <si>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</si>
  <si>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</si>
  <si>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</si>
  <si>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</si>
  <si>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</si>
  <si>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</si>
  <si>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</si>
  <si>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</si>
  <si>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</si>
  <si>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</si>
  <si>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</si>
  <si>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</si>
  <si>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</si>
  <si>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</si>
  <si>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</si>
  <si>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</si>
  <si>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</si>
  <si>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</si>
  <si>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</si>
  <si>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</si>
  <si>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</si>
  <si>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</si>
  <si>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</si>
  <si>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</si>
  <si>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</si>
  <si>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</si>
  <si>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</si>
  <si>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</si>
  <si>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</si>
  <si>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</si>
  <si>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</si>
  <si>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</si>
  <si>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</si>
  <si>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</si>
  <si>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</si>
  <si>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</si>
  <si>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</si>
  <si>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</si>
  <si>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</si>
  <si>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</si>
  <si>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</si>
  <si>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</si>
  <si>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</si>
  <si>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</si>
  <si>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</si>
  <si>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</si>
  <si>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</si>
  <si>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</si>
  <si>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</si>
  <si>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</si>
  <si>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</si>
  <si>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</si>
  <si>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</si>
  <si>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</si>
  <si>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</si>
  <si>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</si>
  <si>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</si>
  <si>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</si>
  <si>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</si>
  <si>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</si>
  <si>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</si>
  <si>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</si>
  <si>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</si>
  <si>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</si>
  <si>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</si>
  <si>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</si>
  <si>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</si>
  <si>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</si>
  <si>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</si>
  <si>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</si>
  <si>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</si>
  <si>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</si>
  <si>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</si>
  <si>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</si>
  <si>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</si>
  <si>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</si>
  <si>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</si>
  <si>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</si>
  <si>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</si>
  <si>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</si>
  <si>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</si>
  <si>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</si>
  <si>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</si>
  <si>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</si>
  <si>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</si>
  <si>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</si>
  <si>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</si>
  <si>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</si>
  <si>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</si>
  <si>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</si>
  <si>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</si>
  <si>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</si>
  <si>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</si>
  <si>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</si>
  <si>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</si>
  <si>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</si>
  <si>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</si>
  <si>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</si>
  <si>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</si>
  <si>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</si>
  <si>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</si>
  <si>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</si>
  <si>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</si>
  <si>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</si>
  <si>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</si>
  <si>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</si>
  <si>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</si>
  <si>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</si>
  <si>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</si>
  <si>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</si>
  <si>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</si>
  <si>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</si>
  <si>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</si>
  <si>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</si>
  <si>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</si>
  <si>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</si>
  <si>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</si>
  <si>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</si>
  <si>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</si>
  <si>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</si>
  <si>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</si>
  <si>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</si>
  <si>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</si>
  <si>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</si>
  <si>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</si>
  <si>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</si>
  <si>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</si>
  <si>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</si>
  <si>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</si>
  <si>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</si>
  <si>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</si>
  <si>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</si>
  <si>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</si>
  <si>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</si>
  <si>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</si>
  <si>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</si>
  <si>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</si>
  <si>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</si>
  <si>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</si>
  <si>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</si>
  <si>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</si>
  <si>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</si>
  <si>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</si>
  <si>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</si>
  <si>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</si>
  <si>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</si>
  <si>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</si>
  <si>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</si>
  <si>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</si>
  <si>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</si>
  <si>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</si>
  <si>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</si>
  <si>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</si>
  <si>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</si>
  <si>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</si>
  <si>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</si>
  <si>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</si>
  <si>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</si>
  <si>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</si>
  <si>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</si>
  <si>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</si>
  <si>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</si>
  <si>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</si>
  <si>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</si>
  <si>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</si>
  <si>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</si>
  <si>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</si>
  <si>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</si>
  <si>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</si>
  <si>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</si>
  <si>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</si>
  <si>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</si>
  <si>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</si>
  <si>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</si>
  <si>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</si>
  <si>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</si>
  <si>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</si>
  <si>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</si>
  <si>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</si>
  <si>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</si>
  <si>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</si>
  <si>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</si>
  <si>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</si>
  <si>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</si>
  <si>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</si>
  <si>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</si>
  <si>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</si>
  <si>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</si>
  <si>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</si>
  <si>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</si>
  <si>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</si>
  <si>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</si>
  <si>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</si>
  <si>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</si>
  <si>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</si>
  <si>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</si>
  <si>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</si>
  <si>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</si>
  <si>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</si>
  <si>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</si>
  <si>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</si>
  <si>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</si>
  <si>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</si>
  <si>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</si>
  <si>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</si>
  <si>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</si>
  <si>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</si>
  <si>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</si>
  <si>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</si>
  <si>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</si>
  <si>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</si>
  <si>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</si>
  <si>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</si>
  <si>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</si>
  <si>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</si>
  <si>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</si>
  <si>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</si>
  <si>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</si>
  <si>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</si>
  <si>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</si>
  <si>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</si>
  <si>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</si>
  <si>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</si>
  <si>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</si>
  <si>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</si>
  <si>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</si>
  <si>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</si>
  <si>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</si>
  <si>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</si>
  <si>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</si>
  <si>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</si>
  <si>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</si>
  <si>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</si>
  <si>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</si>
  <si>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</si>
  <si>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</si>
  <si>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</si>
  <si>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</si>
  <si>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</si>
  <si>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</si>
  <si>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</si>
  <si>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</si>
  <si>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</si>
  <si>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</si>
  <si>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</si>
  <si>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</si>
  <si>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</si>
  <si>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</si>
  <si>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</si>
  <si>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</si>
  <si>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</si>
  <si>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</si>
  <si>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</si>
  <si>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</si>
  <si>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</si>
  <si>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</si>
  <si>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</si>
  <si>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</si>
  <si>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</si>
  <si>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</si>
  <si>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</si>
  <si>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</si>
  <si>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</si>
  <si>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</si>
  <si>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</si>
  <si>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</si>
  <si>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</si>
  <si>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</si>
  <si>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</si>
  <si>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</si>
  <si>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</si>
  <si>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</si>
  <si>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</si>
  <si>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</si>
  <si>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</si>
  <si>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</si>
  <si>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</si>
  <si>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</si>
  <si>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</si>
  <si>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</si>
  <si>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</si>
  <si>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</si>
  <si>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</si>
  <si>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</si>
  <si>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</si>
  <si>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</si>
  <si>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</si>
  <si>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</si>
  <si>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</si>
  <si>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</si>
  <si>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</si>
  <si>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</si>
  <si>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</si>
  <si>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</si>
  <si>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</si>
  <si>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</si>
  <si>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</si>
  <si>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</si>
  <si>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</si>
  <si>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</si>
  <si>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</si>
  <si>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</si>
  <si>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</si>
  <si>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</si>
  <si>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</si>
  <si>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</si>
  <si>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</si>
  <si>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</si>
  <si>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</si>
  <si>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</si>
  <si>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</si>
  <si>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</si>
  <si>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</si>
  <si>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</si>
  <si>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</si>
  <si>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</si>
  <si>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</si>
  <si>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</si>
  <si>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</si>
  <si>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</si>
  <si>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</si>
  <si>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</si>
  <si>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</si>
  <si>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</si>
  <si>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</si>
  <si>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</si>
  <si>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</si>
  <si>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</si>
  <si>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</si>
  <si>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</si>
  <si>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</si>
  <si>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</si>
  <si>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</si>
  <si>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</si>
  <si>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</si>
  <si>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</si>
  <si>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</si>
  <si>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</si>
  <si>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</si>
  <si>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</si>
  <si>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</si>
  <si>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</si>
  <si>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</si>
  <si>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</si>
  <si>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</si>
  <si>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</si>
  <si>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</si>
  <si>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</si>
  <si>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</si>
  <si>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</si>
  <si>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</si>
  <si>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</si>
  <si>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</si>
  <si>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</si>
  <si>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</si>
  <si>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</si>
  <si>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</si>
  <si>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</si>
  <si>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</si>
  <si>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</si>
  <si>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</si>
  <si>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</si>
  <si>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</si>
  <si>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</si>
  <si>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</si>
  <si>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</si>
  <si>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</si>
  <si>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</si>
  <si>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</si>
  <si>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</si>
  <si>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</si>
  <si>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</si>
  <si>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</si>
  <si>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</si>
  <si>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</si>
  <si>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</si>
  <si>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</si>
  <si>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</si>
  <si>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</si>
  <si>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</si>
  <si>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</si>
  <si>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</si>
  <si>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</si>
  <si>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</si>
  <si>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</si>
  <si>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</si>
  <si>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</si>
  <si>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</si>
  <si>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</si>
  <si>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</si>
  <si>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</si>
  <si>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</si>
  <si>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</si>
  <si>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</si>
  <si>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</si>
  <si>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</si>
  <si>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</si>
  <si>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</si>
  <si>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</si>
  <si>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</si>
  <si>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</si>
  <si>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</si>
  <si>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</si>
  <si>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</si>
  <si>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</si>
  <si>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</si>
  <si>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</si>
  <si>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</si>
  <si>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</si>
  <si>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</si>
  <si>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</si>
  <si>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</si>
  <si>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</si>
  <si>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</si>
  <si>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</si>
  <si>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</si>
  <si>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</si>
  <si>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</si>
  <si>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</si>
  <si>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</si>
  <si>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</si>
  <si>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</si>
  <si>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</si>
  <si>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</si>
  <si>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</si>
  <si>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</si>
  <si>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</si>
  <si>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</si>
  <si>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</si>
  <si>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</si>
  <si>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</si>
  <si>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</si>
  <si>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</si>
  <si>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</si>
  <si>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</si>
  <si>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</si>
  <si>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</si>
  <si>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</si>
  <si>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</si>
  <si>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</si>
  <si>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</si>
  <si>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</si>
  <si>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</si>
  <si>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</si>
  <si>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</si>
  <si>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</si>
  <si>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</si>
  <si>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</si>
  <si>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</si>
  <si>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</si>
  <si>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</si>
  <si>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</si>
  <si>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</si>
  <si>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</si>
  <si>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</si>
  <si>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</si>
  <si>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</si>
  <si>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</si>
  <si>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</si>
  <si>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</si>
  <si>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</si>
  <si>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</si>
  <si>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</si>
  <si>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</si>
  <si>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</si>
  <si>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</si>
  <si>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</si>
  <si>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</si>
  <si>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</si>
  <si>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</si>
  <si>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</si>
  <si>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</si>
  <si>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</si>
  <si>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</si>
  <si>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</si>
  <si>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</si>
  <si>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</si>
  <si>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</si>
  <si>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</si>
  <si>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</si>
  <si>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</si>
  <si>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</si>
  <si>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</si>
  <si>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</si>
  <si>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</si>
  <si>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</si>
  <si>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</si>
  <si>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</si>
  <si>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</si>
  <si>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</si>
  <si>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</si>
  <si>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</si>
  <si>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</si>
  <si>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</si>
  <si>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</si>
  <si>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</si>
  <si>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</si>
  <si>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</si>
  <si>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</si>
  <si>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</si>
  <si>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</si>
  <si>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</si>
  <si>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</si>
  <si>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</si>
  <si>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</si>
  <si>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</si>
  <si>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</si>
  <si>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</si>
  <si>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</si>
  <si>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</si>
  <si>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</si>
  <si>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</si>
  <si>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</si>
  <si>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</si>
  <si>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</si>
  <si>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</si>
  <si>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</si>
  <si>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</si>
  <si>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</si>
  <si>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</si>
  <si>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</si>
  <si>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</si>
  <si>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</si>
  <si>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</si>
  <si>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</si>
  <si>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</si>
  <si>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</si>
  <si>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</si>
  <si>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</si>
  <si>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</si>
  <si>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</si>
  <si>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</si>
  <si>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</si>
  <si>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</si>
  <si>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</si>
  <si>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</si>
  <si>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</si>
  <si>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</si>
  <si>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</si>
  <si>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</si>
  <si>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</si>
  <si>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</si>
  <si>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</si>
  <si>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</si>
  <si>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</si>
  <si>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</si>
  <si>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</si>
  <si>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</si>
  <si>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</si>
  <si>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</si>
  <si>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</si>
  <si>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</si>
  <si>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</si>
  <si>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</si>
  <si>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</si>
  <si>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</si>
  <si>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</si>
  <si>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</si>
  <si>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</si>
  <si>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</si>
  <si>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</si>
  <si>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</si>
  <si>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</si>
  <si>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</si>
  <si>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</si>
  <si>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</si>
  <si>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</si>
  <si>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</si>
  <si>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</si>
  <si>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</si>
  <si>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</si>
  <si>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</si>
  <si>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</si>
  <si>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</si>
  <si>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</si>
  <si>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</si>
  <si>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</si>
  <si>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</si>
  <si>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</si>
  <si>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</si>
  <si>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</si>
  <si>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</si>
  <si>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</si>
  <si>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</si>
  <si>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</si>
  <si>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</si>
  <si>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</si>
  <si>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</si>
  <si>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</si>
  <si>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</si>
  <si>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</si>
  <si>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</si>
  <si>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</si>
  <si>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</si>
  <si>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</si>
  <si>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</si>
  <si>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</si>
  <si>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</si>
  <si>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</si>
  <si>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</si>
  <si>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</si>
  <si>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</si>
  <si>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</si>
  <si>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</si>
  <si>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</si>
  <si>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</si>
  <si>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</si>
  <si>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</si>
  <si>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</si>
  <si>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</si>
  <si>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</si>
  <si>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</si>
  <si>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</si>
  <si>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</si>
  <si>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</si>
  <si>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</si>
  <si>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</si>
  <si>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</si>
  <si>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</si>
  <si>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</si>
  <si>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</si>
  <si>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</si>
  <si>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</si>
  <si>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</si>
  <si>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</si>
  <si>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</si>
  <si>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</si>
  <si>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</si>
  <si>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</si>
  <si>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</si>
  <si>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</si>
  <si>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</si>
  <si>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</si>
  <si>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</si>
  <si>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</si>
  <si>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</si>
  <si>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</si>
  <si>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</si>
  <si>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</si>
  <si>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</si>
  <si>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</si>
  <si>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</si>
  <si>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</si>
  <si>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</si>
  <si>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</si>
  <si>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</si>
  <si>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</si>
  <si>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</si>
  <si>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</si>
  <si>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</si>
  <si>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</si>
  <si>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</si>
  <si>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</si>
  <si>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</si>
  <si>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</si>
  <si>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</si>
  <si>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</si>
  <si>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</si>
  <si>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</si>
  <si>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</si>
  <si>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</si>
  <si>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</si>
  <si>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</si>
  <si>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</si>
  <si>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</si>
  <si>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</si>
  <si>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</si>
  <si>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</si>
  <si>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</si>
  <si>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</si>
  <si>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</si>
  <si>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</si>
  <si>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</si>
  <si>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</si>
  <si>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</si>
  <si>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</si>
  <si>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</si>
  <si>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</si>
  <si>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</si>
  <si>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</si>
  <si>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</si>
  <si>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</si>
  <si>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</si>
  <si>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</si>
  <si>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</si>
  <si>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</si>
  <si>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</si>
  <si>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</si>
  <si>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</si>
  <si>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</si>
  <si>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</si>
  <si>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</si>
  <si>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</si>
  <si>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</si>
  <si>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</si>
  <si>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</si>
  <si>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</si>
  <si>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</si>
  <si>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</si>
  <si>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</si>
  <si>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</si>
  <si>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</si>
  <si>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</si>
  <si>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</si>
  <si>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</si>
  <si>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</si>
  <si>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</si>
  <si>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</si>
  <si>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</si>
  <si>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</si>
  <si>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</si>
  <si>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</si>
  <si>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</si>
  <si>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</si>
  <si>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</si>
  <si>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</si>
  <si>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</si>
  <si>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</si>
  <si>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</si>
  <si>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</si>
  <si>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</si>
  <si>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</si>
  <si>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</si>
  <si>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</si>
  <si>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</si>
  <si>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</si>
  <si>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</si>
  <si>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</si>
  <si>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</si>
  <si>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</si>
  <si>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</si>
  <si>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</si>
  <si>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</si>
  <si>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</si>
  <si>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</si>
  <si>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</si>
  <si>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</si>
  <si>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</si>
  <si>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</si>
  <si>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</si>
  <si>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</si>
  <si>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</si>
  <si>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</si>
  <si>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</si>
  <si>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</si>
  <si>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</si>
  <si>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</si>
  <si>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</si>
  <si>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</si>
  <si>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</si>
  <si>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</si>
  <si>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</si>
  <si>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</si>
  <si>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</si>
  <si>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</si>
  <si>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</si>
  <si>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</si>
  <si>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</si>
  <si>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</si>
  <si>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</si>
  <si>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</si>
  <si>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</si>
  <si>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</si>
  <si>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</si>
  <si>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</si>
  <si>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</si>
  <si>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</si>
  <si>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</si>
  <si>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</si>
  <si>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</si>
  <si>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</si>
  <si>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</si>
  <si>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</si>
  <si>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</si>
  <si>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</si>
  <si>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</si>
  <si>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</si>
  <si>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</si>
  <si>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</si>
  <si>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</si>
  <si>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</si>
  <si>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</si>
  <si>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</si>
  <si>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</si>
  <si>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</si>
  <si>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</si>
  <si>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</si>
  <si>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</si>
  <si>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</si>
  <si>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</si>
  <si>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</si>
  <si>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</si>
  <si>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</si>
  <si>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</si>
  <si>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</si>
  <si>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</si>
  <si>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</si>
  <si>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</si>
  <si>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</si>
  <si>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</si>
  <si>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</si>
  <si>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</si>
  <si>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</si>
  <si>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</si>
  <si>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</si>
  <si>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</si>
  <si>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</si>
  <si>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</si>
  <si>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</si>
  <si>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</si>
  <si>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</si>
  <si>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</si>
  <si>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</si>
  <si>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</si>
  <si>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</si>
  <si>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</si>
  <si>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</si>
  <si>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</si>
  <si>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</si>
  <si>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</si>
  <si>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</si>
  <si>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</si>
  <si>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</si>
  <si>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</si>
  <si>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</si>
  <si>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</si>
  <si>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</si>
  <si>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</si>
  <si>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</si>
  <si>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</si>
  <si>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</si>
  <si>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</si>
  <si>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</si>
  <si>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</si>
  <si>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</si>
  <si>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</si>
  <si>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</si>
  <si>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</si>
  <si>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</si>
  <si>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</si>
  <si>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</si>
  <si>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</si>
  <si>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</si>
  <si>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</si>
  <si>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</si>
  <si>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</si>
  <si>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</si>
  <si>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</si>
  <si>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</si>
  <si>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</si>
  <si>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</si>
  <si>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</si>
  <si>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</si>
  <si>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</si>
  <si>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</si>
  <si>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</si>
  <si>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</si>
  <si>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</si>
  <si>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</si>
  <si>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</si>
  <si>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</si>
  <si>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</si>
  <si>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</si>
  <si>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</si>
  <si>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</si>
  <si>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</si>
  <si>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</si>
  <si>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</si>
  <si>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</si>
  <si>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</si>
  <si>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</si>
  <si>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</si>
  <si>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</si>
  <si>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</si>
  <si>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</si>
  <si>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</si>
  <si>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</si>
  <si>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</si>
  <si>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</si>
  <si>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</si>
  <si>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</si>
  <si>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</si>
  <si>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</si>
  <si>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</si>
  <si>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</si>
  <si>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</si>
  <si>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</si>
  <si>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</si>
  <si>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</si>
  <si>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</si>
  <si>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</si>
  <si>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</si>
  <si>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</si>
  <si>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</si>
  <si>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</si>
  <si>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</si>
  <si>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</si>
  <si>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</si>
  <si>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</si>
  <si>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</si>
  <si>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</si>
  <si>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</si>
  <si>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</si>
  <si>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</si>
  <si>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</si>
  <si>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</si>
  <si>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</si>
  <si>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</si>
  <si>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</si>
  <si>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</si>
  <si>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</si>
  <si>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</si>
  <si>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</si>
  <si>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</si>
  <si>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</si>
  <si>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</si>
  <si>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</si>
  <si>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</si>
  <si>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</si>
  <si>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</si>
  <si>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</si>
  <si>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</si>
  <si>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</si>
  <si>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</si>
  <si>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</si>
  <si>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</si>
  <si>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</si>
  <si>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</si>
  <si>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</si>
  <si>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</si>
  <si>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</si>
  <si>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</si>
  <si>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</si>
  <si>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</si>
  <si>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</si>
  <si>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</si>
  <si>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</si>
  <si>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</si>
  <si>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</si>
  <si>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</si>
  <si>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</si>
  <si>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</si>
  <si>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</si>
  <si>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</si>
  <si>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</si>
  <si>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</si>
  <si>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</si>
  <si>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</si>
  <si>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</si>
  <si>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</si>
  <si>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</si>
  <si>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</si>
  <si>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</si>
  <si>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</si>
  <si>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</si>
  <si>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</si>
  <si>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</si>
  <si>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</si>
  <si>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</si>
  <si>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</si>
  <si>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</si>
  <si>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</si>
  <si>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</si>
  <si>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</si>
  <si>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</si>
  <si>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</si>
  <si>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</si>
  <si>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</si>
  <si>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</si>
  <si>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</si>
  <si>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</si>
  <si>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</si>
  <si>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</si>
  <si>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</si>
  <si>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</si>
  <si>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</si>
  <si>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</si>
  <si>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</si>
  <si>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</si>
  <si>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</si>
  <si>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</si>
  <si>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</si>
  <si>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</si>
  <si>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</si>
  <si>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</si>
  <si>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</si>
  <si>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</si>
  <si>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</si>
  <si>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</si>
  <si>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</si>
  <si>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</si>
  <si>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</si>
  <si>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</si>
  <si>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</si>
  <si>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</si>
  <si>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</si>
  <si>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</si>
  <si>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</si>
  <si>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</si>
  <si>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</si>
  <si>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</si>
  <si>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</si>
  <si>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</si>
  <si>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</si>
  <si>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</si>
  <si>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</si>
  <si>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</si>
  <si>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</si>
  <si>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</si>
  <si>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</si>
  <si>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</si>
  <si>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</si>
  <si>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</si>
  <si>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</si>
  <si>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</si>
  <si>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</si>
  <si>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</si>
  <si>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</si>
  <si>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</si>
  <si>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</si>
  <si>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</si>
  <si>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</si>
  <si>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</si>
  <si>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</si>
  <si>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</si>
  <si>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</si>
  <si>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</si>
  <si>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</si>
  <si>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</si>
  <si>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</si>
  <si>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</si>
  <si>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</si>
  <si>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</si>
  <si>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</si>
  <si>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</si>
  <si>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</si>
  <si>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</si>
  <si>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</si>
  <si>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</si>
  <si>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</si>
  <si>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</si>
  <si>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</si>
  <si>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</si>
  <si>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</si>
  <si>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</si>
  <si>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</si>
  <si>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</si>
  <si>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</si>
  <si>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</si>
  <si>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</si>
  <si>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</si>
  <si>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</si>
  <si>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</si>
  <si>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</si>
  <si>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</si>
  <si>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</si>
  <si>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</si>
  <si>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</si>
  <si>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</si>
  <si>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</si>
  <si>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</si>
  <si>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</si>
  <si>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</si>
  <si>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</si>
  <si>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</si>
  <si>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</si>
  <si>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</si>
  <si>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</si>
  <si>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</si>
  <si>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</si>
  <si>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</si>
  <si>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</si>
  <si>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</si>
  <si>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</si>
  <si>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</si>
  <si>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</si>
  <si>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</si>
  <si>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</si>
  <si>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</si>
  <si>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</si>
  <si>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</si>
  <si>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</si>
  <si>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</si>
  <si>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</si>
  <si>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</si>
  <si>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</si>
  <si>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</si>
  <si>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</si>
  <si>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</si>
  <si>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</si>
  <si>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</si>
  <si>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</si>
  <si>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</si>
  <si>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</si>
  <si>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</si>
  <si>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</si>
  <si>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</si>
  <si>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</si>
  <si>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</si>
  <si>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</si>
  <si>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</si>
  <si>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</si>
  <si>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</si>
  <si>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</si>
  <si>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</si>
  <si>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</si>
  <si>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</si>
  <si>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</si>
  <si>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</si>
  <si>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</si>
  <si>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</si>
  <si>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</si>
  <si>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</si>
  <si>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</si>
  <si>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</si>
  <si>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</si>
  <si>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</si>
  <si>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</si>
  <si>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</si>
  <si>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</si>
  <si>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</si>
  <si>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</si>
  <si>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</si>
  <si>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</si>
  <si>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</si>
  <si>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</si>
  <si>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</si>
  <si>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</si>
  <si>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</si>
  <si>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</si>
  <si>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</si>
  <si>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</si>
  <si>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</si>
  <si>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</si>
  <si>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</si>
  <si>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</si>
  <si>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</si>
  <si>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</si>
  <si>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</si>
  <si>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</si>
  <si>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</si>
  <si>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</si>
  <si>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</si>
  <si>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</si>
  <si>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</si>
  <si>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</si>
  <si>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</si>
  <si>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</si>
  <si>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</si>
  <si>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</si>
  <si>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</si>
  <si>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</si>
  <si>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</si>
  <si>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</si>
  <si>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</si>
  <si>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</si>
  <si>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</si>
  <si>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</si>
  <si>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</si>
  <si>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</si>
  <si>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</si>
  <si>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</si>
  <si>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</si>
  <si>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</si>
  <si>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</si>
  <si>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</si>
  <si>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</si>
  <si>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</si>
  <si>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</si>
  <si>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</si>
  <si>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</si>
  <si>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</si>
  <si>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</si>
  <si>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</si>
  <si>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</si>
  <si>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</si>
  <si>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</si>
  <si>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</si>
  <si>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</si>
  <si>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</si>
  <si>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</si>
  <si>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</si>
  <si>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</si>
  <si>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</si>
  <si>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</si>
  <si>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</si>
  <si>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</si>
  <si>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</si>
  <si>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</si>
  <si>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</si>
  <si>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</si>
  <si>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</si>
  <si>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</si>
  <si>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</si>
  <si>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</si>
  <si>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</si>
  <si>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</si>
  <si>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</si>
  <si>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</si>
  <si>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</si>
  <si>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</si>
  <si>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</si>
  <si>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</si>
  <si>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</si>
  <si>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</si>
  <si>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</si>
  <si>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</si>
  <si>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</si>
  <si>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</si>
  <si>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</si>
  <si>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</si>
  <si>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</si>
  <si>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</si>
  <si>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</si>
  <si>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</si>
  <si>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</si>
  <si>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</si>
  <si>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</si>
  <si>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</si>
  <si>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</si>
  <si>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</si>
  <si>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</si>
  <si>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</si>
  <si>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</si>
  <si>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</si>
  <si>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</si>
  <si>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</si>
  <si>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</si>
  <si>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</si>
  <si>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</si>
  <si>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</si>
  <si>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</si>
  <si>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</si>
  <si>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</si>
  <si>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</si>
  <si>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</si>
  <si>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</si>
  <si>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</si>
  <si>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</si>
  <si>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</si>
  <si>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</si>
  <si>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</si>
  <si>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</si>
  <si>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</si>
  <si>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</si>
  <si>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</si>
  <si>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</si>
  <si>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</si>
  <si>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</si>
  <si>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</si>
  <si>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</si>
  <si>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</si>
  <si>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</si>
  <si>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</si>
  <si>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</si>
  <si>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</si>
  <si>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</si>
  <si>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</si>
  <si>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</si>
  <si>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</si>
  <si>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</si>
  <si>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</si>
  <si>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</si>
  <si>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</si>
  <si>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</si>
  <si>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</si>
  <si>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</si>
  <si>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</si>
  <si>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</si>
  <si>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</si>
  <si>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</si>
  <si>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</si>
  <si>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</si>
  <si>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</si>
  <si>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</si>
  <si>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</si>
  <si>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</si>
  <si>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</si>
  <si>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</si>
  <si>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</si>
  <si>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</si>
  <si>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</si>
  <si>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</si>
  <si>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</si>
  <si>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</si>
  <si>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</si>
  <si>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</si>
  <si>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</si>
  <si>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</si>
  <si>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</si>
  <si>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</si>
  <si>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</si>
  <si>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</si>
  <si>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</si>
  <si>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</si>
  <si>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</si>
  <si>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</si>
  <si>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</si>
  <si>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</si>
  <si>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</si>
  <si>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</si>
  <si>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</si>
  <si>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</si>
  <si>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</si>
  <si>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</si>
  <si>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</si>
  <si>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</si>
  <si>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</si>
  <si>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</si>
  <si>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</si>
  <si>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</si>
  <si>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</si>
  <si>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</si>
  <si>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</si>
  <si>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</si>
  <si>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</si>
  <si>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</si>
  <si>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</si>
  <si>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</si>
  <si>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</si>
  <si>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</si>
  <si>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</si>
  <si>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</si>
  <si>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</si>
  <si>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</si>
  <si>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</si>
  <si>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</si>
  <si>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</si>
  <si>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</si>
  <si>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</si>
  <si>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</si>
  <si>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</si>
  <si>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</si>
  <si>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</si>
  <si>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</si>
  <si>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</si>
  <si>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</si>
  <si>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</si>
  <si>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</si>
  <si>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</si>
  <si>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</si>
  <si>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</si>
  <si>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</si>
  <si>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</si>
  <si>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</si>
  <si>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</si>
  <si>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</si>
  <si>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</si>
  <si>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</si>
  <si>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</si>
  <si>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</si>
  <si>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</si>
  <si>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</si>
  <si>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</si>
  <si>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</si>
  <si>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</si>
  <si>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</si>
  <si>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</si>
  <si>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</si>
  <si>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</si>
  <si>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</si>
  <si>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</si>
  <si>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</si>
  <si>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</si>
  <si>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</si>
  <si>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</si>
  <si>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</si>
  <si>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</si>
  <si>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</si>
  <si>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</si>
  <si>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</si>
  <si>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</si>
  <si>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</si>
  <si>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</si>
  <si>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</si>
  <si>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</si>
  <si>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</si>
  <si>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</si>
  <si>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</si>
  <si>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</si>
  <si>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</si>
  <si>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</si>
  <si>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</si>
  <si>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</si>
  <si>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</si>
  <si>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</si>
  <si>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</si>
  <si>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</si>
  <si>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</si>
  <si>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</si>
  <si>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</si>
  <si>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</si>
  <si>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</si>
  <si>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</si>
  <si>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</si>
  <si>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</si>
  <si>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</si>
  <si>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</si>
  <si>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</si>
  <si>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</si>
  <si>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</si>
  <si>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</si>
  <si>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</si>
  <si>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</si>
  <si>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</si>
  <si>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</si>
  <si>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</si>
  <si>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</si>
  <si>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</si>
  <si>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</si>
  <si>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</si>
  <si>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</si>
  <si>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</si>
  <si>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</si>
  <si>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</si>
  <si>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</si>
  <si>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</si>
  <si>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</si>
  <si>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</si>
  <si>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</si>
  <si>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</si>
  <si>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</si>
  <si>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</si>
  <si>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</si>
  <si>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</si>
  <si>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</si>
  <si>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</si>
  <si>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</si>
  <si>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</si>
  <si>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</si>
  <si>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</si>
  <si>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</si>
  <si>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</si>
  <si>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</si>
  <si>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</si>
  <si>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</si>
  <si>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</si>
  <si>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</si>
  <si>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</si>
  <si>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</si>
  <si>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</si>
  <si>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</si>
  <si>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</si>
  <si>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</si>
  <si>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</si>
  <si>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</si>
  <si>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</si>
  <si>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</si>
  <si>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</si>
  <si>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</si>
  <si>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</si>
  <si>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</si>
  <si>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</si>
  <si>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</si>
  <si>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</si>
  <si>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</si>
  <si>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</si>
  <si>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</si>
  <si>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</si>
  <si>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</si>
  <si>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</si>
  <si>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</si>
  <si>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</si>
  <si>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</si>
  <si>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</si>
  <si>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</si>
  <si>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</si>
  <si>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</si>
  <si>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</si>
  <si>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</si>
  <si>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</si>
  <si>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</si>
  <si>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</si>
  <si>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</si>
  <si>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</si>
  <si>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</si>
  <si>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</si>
  <si>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</si>
  <si>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</si>
  <si>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</si>
  <si>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</si>
  <si>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</si>
  <si>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</si>
  <si>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</si>
  <si>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</si>
  <si>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</si>
  <si>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</si>
  <si>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</si>
  <si>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</si>
  <si>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</si>
  <si>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</si>
  <si>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</si>
  <si>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</si>
  <si>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</si>
  <si>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</si>
  <si>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</si>
  <si>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</si>
  <si>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</si>
  <si>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</si>
  <si>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</si>
  <si>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</si>
  <si>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</si>
  <si>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</si>
  <si>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</si>
  <si>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</si>
  <si>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</si>
  <si>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</si>
  <si>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</si>
  <si>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</si>
  <si>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</si>
  <si>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</si>
  <si>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</si>
  <si>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</si>
  <si>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</si>
  <si>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</si>
  <si>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</si>
  <si>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</si>
  <si>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</si>
  <si>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</si>
  <si>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</si>
  <si>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</si>
  <si>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</si>
  <si>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</si>
  <si>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</si>
  <si>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</si>
  <si>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</si>
  <si>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</si>
  <si>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</si>
  <si>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</si>
  <si>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</si>
  <si>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</si>
  <si>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</si>
  <si>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</si>
  <si>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</si>
  <si>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</si>
  <si>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</si>
  <si>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</si>
  <si>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</si>
  <si>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</si>
  <si>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</si>
  <si>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</si>
  <si>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</si>
  <si>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</si>
  <si>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</si>
  <si>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</si>
  <si>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</si>
  <si>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</si>
  <si>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</si>
  <si>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</si>
  <si>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</si>
  <si>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</si>
  <si>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</si>
  <si>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</si>
  <si>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</si>
  <si>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</si>
  <si>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</si>
  <si>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</si>
  <si>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</si>
  <si>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</si>
  <si>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</si>
  <si>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</si>
  <si>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</si>
  <si>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</si>
  <si>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</si>
  <si>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</si>
  <si>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</si>
  <si>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</si>
  <si>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</si>
  <si>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</si>
  <si>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</si>
  <si>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</si>
  <si>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</si>
  <si>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</si>
  <si>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</si>
  <si>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</si>
  <si>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</si>
  <si>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</si>
  <si>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</si>
  <si>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</si>
  <si>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</si>
  <si>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</si>
  <si>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</si>
  <si>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</si>
  <si>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</si>
  <si>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</si>
  <si>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</si>
  <si>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</si>
  <si>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</si>
  <si>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</si>
  <si>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</si>
  <si>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</si>
  <si>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</si>
  <si>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</si>
  <si>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</si>
  <si>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</si>
  <si>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</si>
  <si>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</si>
  <si>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</si>
  <si>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</si>
  <si>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</si>
  <si>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</si>
  <si>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</si>
  <si>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</si>
  <si>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</si>
  <si>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</si>
  <si>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</si>
  <si>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</si>
  <si>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</si>
  <si>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</si>
  <si>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</si>
  <si>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</si>
  <si>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</si>
  <si>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</si>
  <si>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</si>
  <si>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</si>
  <si>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</si>
  <si>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</si>
  <si>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</si>
  <si>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</si>
  <si>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</si>
  <si>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</si>
  <si>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</si>
  <si>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</si>
  <si>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</si>
  <si>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</si>
  <si>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</si>
  <si>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</si>
  <si>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</si>
  <si>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</si>
  <si>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</si>
  <si>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</si>
  <si>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</si>
  <si>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</si>
  <si>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</si>
  <si>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</si>
  <si>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</si>
  <si>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</si>
  <si>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</si>
  <si>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</si>
  <si>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</si>
  <si>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</si>
  <si>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</si>
  <si>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</si>
  <si>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</si>
  <si>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</si>
  <si>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</si>
  <si>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</si>
  <si>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</si>
  <si>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</si>
  <si>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</si>
  <si>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</si>
  <si>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</si>
  <si>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</si>
  <si>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</si>
  <si>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</si>
  <si>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</si>
  <si>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</si>
  <si>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</si>
  <si>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</si>
  <si>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</si>
  <si>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</si>
  <si>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</si>
  <si>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</si>
  <si>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</si>
  <si>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</si>
  <si>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</si>
  <si>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</si>
  <si>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</si>
  <si>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</si>
  <si>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</si>
  <si>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</si>
  <si>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</si>
  <si>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</si>
  <si>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</si>
  <si>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</si>
  <si>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</si>
  <si>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</si>
  <si>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</si>
  <si>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</si>
  <si>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</si>
  <si>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</si>
  <si>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</si>
  <si>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</si>
  <si>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</si>
  <si>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</si>
  <si>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</si>
  <si>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</si>
  <si>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</si>
  <si>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</si>
  <si>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</si>
  <si>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</si>
  <si>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</si>
  <si>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</si>
  <si>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</si>
  <si>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</si>
  <si>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</si>
  <si>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</si>
  <si>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</si>
  <si>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</si>
  <si>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</si>
  <si>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</si>
  <si>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</si>
  <si>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</si>
  <si>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</si>
  <si>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</si>
  <si>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</si>
  <si>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</si>
  <si>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</si>
  <si>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</si>
  <si>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</si>
  <si>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</si>
  <si>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</si>
  <si>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</si>
  <si>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</si>
  <si>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</si>
  <si>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</si>
  <si>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</si>
  <si>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</si>
  <si>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</si>
  <si>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</si>
  <si>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</si>
  <si>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</si>
  <si>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</si>
  <si>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</si>
  <si>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</si>
  <si>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</si>
  <si>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</si>
  <si>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</si>
  <si>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</si>
  <si>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</si>
  <si>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</si>
  <si>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</si>
  <si>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</si>
  <si>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</si>
  <si>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</si>
  <si>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</si>
  <si>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</si>
  <si>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</si>
  <si>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</si>
  <si>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</si>
  <si>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</si>
  <si>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</si>
  <si>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</si>
  <si>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</si>
  <si>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</si>
  <si>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</si>
  <si>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</si>
  <si>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</si>
  <si>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</si>
  <si>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</si>
  <si>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</si>
  <si>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</si>
  <si>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</si>
  <si>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</si>
  <si>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</si>
  <si>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</si>
  <si>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</si>
  <si>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</si>
  <si>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</si>
  <si>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</si>
  <si>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</si>
  <si>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</si>
  <si>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</si>
  <si>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</si>
  <si>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</si>
  <si>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</si>
  <si>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</si>
  <si>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</si>
  <si>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</si>
  <si>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</si>
  <si>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</si>
  <si>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</si>
  <si>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</si>
  <si>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</si>
  <si>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</si>
  <si>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</si>
  <si>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</si>
  <si>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</si>
  <si>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</si>
  <si>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</si>
  <si>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</si>
  <si>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</si>
  <si>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</si>
  <si>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</si>
  <si>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</si>
  <si>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</si>
  <si>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</si>
  <si>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</si>
  <si>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</si>
  <si>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</si>
  <si>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</si>
  <si>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</si>
  <si>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</si>
  <si>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</si>
  <si>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</si>
  <si>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</si>
  <si>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</si>
  <si>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</si>
  <si>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</si>
  <si>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</si>
  <si>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</si>
  <si>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</si>
  <si>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</si>
  <si>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</si>
  <si>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</si>
  <si>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</si>
  <si>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</si>
  <si>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</si>
  <si>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</si>
  <si>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</si>
  <si>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</si>
  <si>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</si>
  <si>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</si>
  <si>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</si>
  <si>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</si>
  <si>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</si>
  <si>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</si>
  <si>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</si>
  <si>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</si>
  <si>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</si>
  <si>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</si>
  <si>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</si>
  <si>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</si>
  <si>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</si>
  <si>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</si>
  <si>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</si>
  <si>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</si>
  <si>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</si>
  <si>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</si>
  <si>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</si>
  <si>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</si>
  <si>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</si>
  <si>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</si>
  <si>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</si>
  <si>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</si>
  <si>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</si>
  <si>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</si>
  <si>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</si>
  <si>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</si>
  <si>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</si>
  <si>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</si>
  <si>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</si>
  <si>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</si>
  <si>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</si>
  <si>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</si>
  <si>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</si>
  <si>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</si>
  <si>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</si>
  <si>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</si>
  <si>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</si>
  <si>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</si>
  <si>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</si>
  <si>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</si>
  <si>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</si>
  <si>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</si>
  <si>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</si>
  <si>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</si>
  <si>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</si>
  <si>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</si>
  <si>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</si>
  <si>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</si>
  <si>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</si>
  <si>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</si>
  <si>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</si>
  <si>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</si>
  <si>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</si>
  <si>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</si>
  <si>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</si>
  <si>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</si>
  <si>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</si>
  <si>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</si>
  <si>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</si>
  <si>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</si>
  <si>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</si>
  <si>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</si>
  <si>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</si>
  <si>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</si>
  <si>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</si>
  <si>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</si>
  <si>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</si>
  <si>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</si>
  <si>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</si>
  <si>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</si>
  <si>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</si>
  <si>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</si>
  <si>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</si>
  <si>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</si>
  <si>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</si>
  <si>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</si>
  <si>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</si>
  <si>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</si>
  <si>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</si>
  <si>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</si>
  <si>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</si>
  <si>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</si>
  <si>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</si>
  <si>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</si>
  <si>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</si>
  <si>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</si>
  <si>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</si>
  <si>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</si>
  <si>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</si>
  <si>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</si>
  <si>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</si>
  <si>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</si>
  <si>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</si>
  <si>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</si>
  <si>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</si>
  <si>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</si>
  <si>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</si>
  <si>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</si>
  <si>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</si>
  <si>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</si>
  <si>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</si>
  <si>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</si>
  <si>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</si>
  <si>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</si>
  <si>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</si>
  <si>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</si>
  <si>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</si>
  <si>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</si>
  <si>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</si>
  <si>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</si>
  <si>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</si>
  <si>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</si>
  <si>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</si>
  <si>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</si>
  <si>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</si>
  <si>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</si>
  <si>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</si>
  <si>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</si>
  <si>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</si>
  <si>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</si>
  <si>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</si>
  <si>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</si>
  <si>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</si>
  <si>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</si>
  <si>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</si>
  <si>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</si>
  <si>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</si>
  <si>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</si>
  <si>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</si>
  <si>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</si>
  <si>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</si>
  <si>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</si>
  <si>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</si>
  <si>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</si>
  <si>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</si>
  <si>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</si>
  <si>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</si>
  <si>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</si>
  <si>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</si>
  <si>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</si>
  <si>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</si>
  <si>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</si>
  <si>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</si>
  <si>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</si>
  <si>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</si>
  <si>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</si>
  <si>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</si>
  <si>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</si>
  <si>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</si>
  <si>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</si>
  <si>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</si>
  <si>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</si>
  <si>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</si>
  <si>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</si>
  <si>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</si>
  <si>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</si>
  <si>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</si>
  <si>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</si>
  <si>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</si>
  <si>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</si>
  <si>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</si>
  <si>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</si>
  <si>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</si>
  <si>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</si>
  <si>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</si>
  <si>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</si>
  <si>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</si>
  <si>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</si>
  <si>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</si>
  <si>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</si>
  <si>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</si>
  <si>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</si>
  <si>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</si>
  <si>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</si>
  <si>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</si>
  <si>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</si>
  <si>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</si>
  <si>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</si>
  <si>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</si>
  <si>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</si>
  <si>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</si>
  <si>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</si>
  <si>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</si>
  <si>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</si>
  <si>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</si>
  <si>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</si>
  <si>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</si>
  <si>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</si>
  <si>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</si>
  <si>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</si>
  <si>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</si>
  <si>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</si>
  <si>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</si>
  <si>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</si>
  <si>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</si>
  <si>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</si>
  <si>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</si>
  <si>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</si>
  <si>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</si>
  <si>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</si>
  <si>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</si>
  <si>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</si>
  <si>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</si>
  <si>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</si>
  <si>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</si>
  <si>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</si>
  <si>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</si>
  <si>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</si>
  <si>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</si>
  <si>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</si>
  <si>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</si>
  <si>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</si>
  <si>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</si>
  <si>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</si>
  <si>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</si>
  <si>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</si>
  <si>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</si>
  <si>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</si>
  <si>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</si>
  <si>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</si>
  <si>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</si>
  <si>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</si>
  <si>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</si>
  <si>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</si>
  <si>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</si>
  <si>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</si>
  <si>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</si>
  <si>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</si>
  <si>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</si>
  <si>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</si>
  <si>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</si>
  <si>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</si>
  <si>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</si>
  <si>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</si>
  <si>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</si>
  <si>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</si>
  <si>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</si>
  <si>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</si>
  <si>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</si>
  <si>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</si>
  <si>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</si>
  <si>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</si>
  <si>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</si>
  <si>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</si>
  <si>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</si>
  <si>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</si>
  <si>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</si>
  <si>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</si>
  <si>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</si>
  <si>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</si>
  <si>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</si>
  <si>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</si>
  <si>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</si>
  <si>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</si>
  <si>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</si>
  <si>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</si>
  <si>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</si>
  <si>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</si>
  <si>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</si>
  <si>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</si>
  <si>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</si>
  <si>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</si>
  <si>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</si>
  <si>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</si>
  <si>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</si>
  <si>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</si>
  <si>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</si>
  <si>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</si>
  <si>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</si>
  <si>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</si>
  <si>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</si>
  <si>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</si>
  <si>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</si>
  <si>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</si>
  <si>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</si>
  <si>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</si>
  <si>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</si>
  <si>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</si>
  <si>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</si>
  <si>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</si>
  <si>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</si>
  <si>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</si>
  <si>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</si>
  <si>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</si>
  <si>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</si>
  <si>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</si>
  <si>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</si>
  <si>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</si>
  <si>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</si>
  <si>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</si>
  <si>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</si>
  <si>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</si>
  <si>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</si>
  <si>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</si>
  <si>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</si>
  <si>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</si>
  <si>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</si>
  <si>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</si>
  <si>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</si>
  <si>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</si>
  <si>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</si>
  <si>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</si>
  <si>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</si>
  <si>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</si>
  <si>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</si>
  <si>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</si>
  <si>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</si>
  <si>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</si>
  <si>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</si>
  <si>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</si>
  <si>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</si>
  <si>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</si>
  <si>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</si>
  <si>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</si>
  <si>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</si>
  <si>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</si>
  <si>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</si>
  <si>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</si>
  <si>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</si>
  <si>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</si>
  <si>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</si>
  <si>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</si>
  <si>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</si>
  <si>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</si>
  <si>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</si>
  <si>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</si>
  <si>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</si>
  <si>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</si>
  <si>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</si>
  <si>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</si>
  <si>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</si>
  <si>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</si>
  <si>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</si>
  <si>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</si>
  <si>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</si>
  <si>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</si>
  <si>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</si>
  <si>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</si>
  <si>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</si>
  <si>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</si>
  <si>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</si>
  <si>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</si>
  <si>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</si>
  <si>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</si>
  <si>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</si>
  <si>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</si>
  <si>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</si>
  <si>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</si>
  <si>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</si>
  <si>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</si>
  <si>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</si>
  <si>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</si>
  <si>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</si>
  <si>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</si>
  <si>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</si>
  <si>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</si>
  <si>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</si>
  <si>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</si>
  <si>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</si>
  <si>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</si>
  <si>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</si>
  <si>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</si>
  <si>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</si>
  <si>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</si>
  <si>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</si>
  <si>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</si>
  <si>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</si>
  <si>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</si>
  <si>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</si>
  <si>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</si>
  <si>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</si>
  <si>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</si>
  <si>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</si>
  <si>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</si>
  <si>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</si>
  <si>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</si>
  <si>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</si>
  <si>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</si>
  <si>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</si>
  <si>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</si>
  <si>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</si>
  <si>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</si>
  <si>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</si>
  <si>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</si>
  <si>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</si>
  <si>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</si>
  <si>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</si>
  <si>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</si>
  <si>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</si>
  <si>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</si>
  <si>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</si>
  <si>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</si>
  <si>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</si>
  <si>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</si>
  <si>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</si>
  <si>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</si>
  <si>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</si>
  <si>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</si>
  <si>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</si>
  <si>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</si>
  <si>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</si>
  <si>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</si>
  <si>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</si>
  <si>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</si>
  <si>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</si>
  <si>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</si>
  <si>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</si>
  <si>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</si>
  <si>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</si>
  <si>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</si>
  <si>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</si>
  <si>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</si>
  <si>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</si>
  <si>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</si>
  <si>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</si>
  <si>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</si>
  <si>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</si>
  <si>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</si>
  <si>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</si>
  <si>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</si>
  <si>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</si>
  <si>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</si>
  <si>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</si>
  <si>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</si>
  <si>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</si>
  <si>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</si>
  <si>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</si>
  <si>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</si>
  <si>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</si>
  <si>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</si>
  <si>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</si>
  <si>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</si>
  <si>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</si>
  <si>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</si>
  <si>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</si>
  <si>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</si>
  <si>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</si>
  <si>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</si>
  <si>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</si>
  <si>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</si>
  <si>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</si>
  <si>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</si>
  <si>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</si>
  <si>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</si>
  <si>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</si>
  <si>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</si>
  <si>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</si>
  <si>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</si>
  <si>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</si>
  <si>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</si>
  <si>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</si>
  <si>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</si>
  <si>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</si>
  <si>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</si>
  <si>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</si>
  <si>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</si>
  <si>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</si>
  <si>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</si>
  <si>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</si>
  <si>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</si>
  <si>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</si>
  <si>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</si>
  <si>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</si>
  <si>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</si>
  <si>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</si>
  <si>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</si>
  <si>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</si>
  <si>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</si>
  <si>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</si>
  <si>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</si>
  <si>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</si>
  <si>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</si>
  <si>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</si>
  <si>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</si>
  <si>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</si>
  <si>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</si>
  <si>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</si>
  <si>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</si>
  <si>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</si>
  <si>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</si>
  <si>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</si>
  <si>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</si>
  <si>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</si>
  <si>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</si>
  <si>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</si>
  <si>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</si>
  <si>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</si>
  <si>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</si>
  <si>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</si>
  <si>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</si>
  <si>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</si>
  <si>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</si>
  <si>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</si>
  <si>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</si>
  <si>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</si>
  <si>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</si>
  <si>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</si>
  <si>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</si>
  <si>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</si>
  <si>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</si>
  <si>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</si>
  <si>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</si>
  <si>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</si>
  <si>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</si>
  <si>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</si>
  <si>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</si>
  <si>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</si>
  <si>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</si>
  <si>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</si>
  <si>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</si>
  <si>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</si>
  <si>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</si>
  <si>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</si>
  <si>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</si>
  <si>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</si>
  <si>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</si>
  <si>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</si>
  <si>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</si>
  <si>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</si>
  <si>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</si>
  <si>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</si>
  <si>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</si>
  <si>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</si>
  <si>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</si>
  <si>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</si>
  <si>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</si>
  <si>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</si>
  <si>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</si>
  <si>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</si>
  <si>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</si>
  <si>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</si>
  <si>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</si>
  <si>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</si>
  <si>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</si>
  <si>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</si>
  <si>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</si>
  <si>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</si>
  <si>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</si>
  <si>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</si>
  <si>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</si>
  <si>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</si>
  <si>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</si>
  <si>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</si>
  <si>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</si>
  <si>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</si>
  <si>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</si>
  <si>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</si>
  <si>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</si>
  <si>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</si>
  <si>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</si>
  <si>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</si>
  <si>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</si>
  <si>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</si>
  <si>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</si>
  <si>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</si>
  <si>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</si>
  <si>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</si>
  <si>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</si>
  <si>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</si>
  <si>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</si>
  <si>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</si>
  <si>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</si>
  <si>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</si>
  <si>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</si>
  <si>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</si>
  <si>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</si>
  <si>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</si>
  <si>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</si>
  <si>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</si>
  <si>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</si>
  <si>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</si>
  <si>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</si>
  <si>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</si>
  <si>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</si>
  <si>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</si>
  <si>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</si>
  <si>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</si>
  <si>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</si>
  <si>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</si>
  <si>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</si>
  <si>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</si>
  <si>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</si>
  <si>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</si>
  <si>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</si>
  <si>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</si>
  <si>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</si>
  <si>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</si>
  <si>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</si>
  <si>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</si>
  <si>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</si>
  <si>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</si>
  <si>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</si>
  <si>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</si>
  <si>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</si>
  <si>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</si>
  <si>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</si>
  <si>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</si>
  <si>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</si>
  <si>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</si>
  <si>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</si>
  <si>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</si>
  <si>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</si>
  <si>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</si>
  <si>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</si>
  <si>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</si>
  <si>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</si>
  <si>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</si>
  <si>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</si>
  <si>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</si>
  <si>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</si>
  <si>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</si>
  <si>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</si>
  <si>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</si>
  <si>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</si>
  <si>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</si>
  <si>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</si>
  <si>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</si>
  <si>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</si>
  <si>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</si>
  <si>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</si>
  <si>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</si>
  <si>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</si>
  <si>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</si>
  <si>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</si>
  <si>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</si>
  <si>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</si>
  <si>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</si>
  <si>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</si>
  <si>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</si>
  <si>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</si>
  <si>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</si>
  <si>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</si>
  <si>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</si>
  <si>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</si>
  <si>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</si>
  <si>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</si>
  <si>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</si>
  <si>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</si>
  <si>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</si>
  <si>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</si>
  <si>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</si>
  <si>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</si>
  <si>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</si>
  <si>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</si>
  <si>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</si>
  <si>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</si>
  <si>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</si>
  <si>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</si>
  <si>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</si>
  <si>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</si>
  <si>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</si>
  <si>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</si>
  <si>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</si>
  <si>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</si>
  <si>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</si>
  <si>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</si>
  <si>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</si>
  <si>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</si>
  <si>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</si>
  <si>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</si>
  <si>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</si>
  <si>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</si>
  <si>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</si>
  <si>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</si>
  <si>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</si>
  <si>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</si>
  <si>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</si>
  <si>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</si>
  <si>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</si>
  <si>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</si>
  <si>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</si>
  <si>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</si>
  <si>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</si>
  <si>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</si>
  <si>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</si>
  <si>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</si>
  <si>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</si>
  <si>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</si>
  <si>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</si>
  <si>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</si>
  <si>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</si>
  <si>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</si>
  <si>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</si>
  <si>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</si>
  <si>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</si>
  <si>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</si>
  <si>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</si>
  <si>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</si>
  <si>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</si>
  <si>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</si>
  <si>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</si>
  <si>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</si>
  <si>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</si>
  <si>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</si>
  <si>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</si>
  <si>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</si>
  <si>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</si>
  <si>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</si>
  <si>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</si>
  <si>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</si>
  <si>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</si>
  <si>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</si>
  <si>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</si>
  <si>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</si>
  <si>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</si>
  <si>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</si>
  <si>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</si>
  <si>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</si>
  <si>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</si>
  <si>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</si>
  <si>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</si>
  <si>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</si>
  <si>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</si>
  <si>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</si>
  <si>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</si>
  <si>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</si>
  <si>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</si>
  <si>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</si>
  <si>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</si>
  <si>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</si>
  <si>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</si>
  <si>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</si>
  <si>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</si>
  <si>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</si>
  <si>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</si>
  <si>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</si>
  <si>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</si>
  <si>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</si>
  <si>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</si>
  <si>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</si>
  <si>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</si>
  <si>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</si>
  <si>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</si>
  <si>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</si>
  <si>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</si>
  <si>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</si>
  <si>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</si>
  <si>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</si>
  <si>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</si>
  <si>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</si>
  <si>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</si>
  <si>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</si>
  <si>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</si>
  <si>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</si>
  <si>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</si>
  <si>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</si>
  <si>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</si>
  <si>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</si>
  <si>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</si>
  <si>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</si>
  <si>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</si>
  <si>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</si>
  <si>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</si>
  <si>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</si>
  <si>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</si>
  <si>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</si>
  <si>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</si>
  <si>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</si>
  <si>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</si>
  <si>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</si>
  <si>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</si>
  <si>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</si>
  <si>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</si>
  <si>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</si>
  <si>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</si>
  <si>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</si>
  <si>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</si>
  <si>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</si>
  <si>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</si>
  <si>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</si>
  <si>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</si>
  <si>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</si>
  <si>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</si>
  <si>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</si>
  <si>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</si>
  <si>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</si>
  <si>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</si>
  <si>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</si>
  <si>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</si>
  <si>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</si>
  <si>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</si>
  <si>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</si>
  <si>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</si>
  <si>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</si>
  <si>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</si>
  <si>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</si>
  <si>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</si>
  <si>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</si>
  <si>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</si>
  <si>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</si>
  <si>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</si>
  <si>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</si>
  <si>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</si>
  <si>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</si>
  <si>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</si>
  <si>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</si>
  <si>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</si>
  <si>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</si>
  <si>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</si>
  <si>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</si>
  <si>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</si>
  <si>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</si>
  <si>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</si>
  <si>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</si>
  <si>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</si>
  <si>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</si>
  <si>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</si>
  <si>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</si>
  <si>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</si>
  <si>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</si>
  <si>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</si>
  <si>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</si>
  <si>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</si>
  <si>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</si>
  <si>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</si>
  <si>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</si>
  <si>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</si>
  <si>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</si>
  <si>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</si>
  <si>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</si>
  <si>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</si>
  <si>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</si>
  <si>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</si>
  <si>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</si>
  <si>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</si>
  <si>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</si>
  <si>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</si>
  <si>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</si>
  <si>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</si>
  <si>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</si>
  <si>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</si>
  <si>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</si>
  <si>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</si>
  <si>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</si>
  <si>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</si>
  <si>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</si>
  <si>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</si>
  <si>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</si>
  <si>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</si>
  <si>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</si>
  <si>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</si>
  <si>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</si>
  <si>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</si>
  <si>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</si>
  <si>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</si>
  <si>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</si>
  <si>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</si>
  <si>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</si>
  <si>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</si>
  <si>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</si>
  <si>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</si>
  <si>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</si>
  <si>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</si>
  <si>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</si>
  <si>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</si>
  <si>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</si>
  <si>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</si>
  <si>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</si>
  <si>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</si>
  <si>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</si>
  <si>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</si>
  <si>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</si>
  <si>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</si>
  <si>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</si>
  <si>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</si>
  <si>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</si>
  <si>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</si>
  <si>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</si>
  <si>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</si>
  <si>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</si>
  <si>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</si>
  <si>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</si>
  <si>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</si>
  <si>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</si>
  <si>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</si>
  <si>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</si>
  <si>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</si>
  <si>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</si>
  <si>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</si>
  <si>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</si>
  <si>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</si>
  <si>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</si>
  <si>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</si>
  <si>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</si>
  <si>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</si>
  <si>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</si>
  <si>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</si>
  <si>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</si>
  <si>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</si>
  <si>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</si>
  <si>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</si>
  <si>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</si>
  <si>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</si>
  <si>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</si>
  <si>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</si>
  <si>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</si>
  <si>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</si>
  <si>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</si>
  <si>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</si>
  <si>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</si>
  <si>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</si>
  <si>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</si>
  <si>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</si>
  <si>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</si>
  <si>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</si>
  <si>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</si>
  <si>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</si>
  <si>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</si>
  <si>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</si>
  <si>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</si>
  <si>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</si>
  <si>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</si>
  <si>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</si>
  <si>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</si>
  <si>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</si>
  <si>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</si>
  <si>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</si>
  <si>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</si>
  <si>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</si>
  <si>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</si>
  <si>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</si>
  <si>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</si>
  <si>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</si>
  <si>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</si>
  <si>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</si>
  <si>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</si>
  <si>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</si>
  <si>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</si>
  <si>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</si>
  <si>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</si>
  <si>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</si>
  <si>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</si>
  <si>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</si>
  <si>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</si>
  <si>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</si>
  <si>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</si>
  <si>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</si>
  <si>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</si>
  <si>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</si>
  <si>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</si>
  <si>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</si>
  <si>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</si>
  <si>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</si>
  <si>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</si>
  <si>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</si>
  <si>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</si>
  <si>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</si>
  <si>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</si>
  <si>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</si>
  <si>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</si>
  <si>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</si>
  <si>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</si>
  <si>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</si>
  <si>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</si>
  <si>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</si>
  <si>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</si>
  <si>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</si>
  <si>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</si>
  <si>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</si>
  <si>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</si>
  <si>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</si>
  <si>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</si>
  <si>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</si>
  <si>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</si>
  <si>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</si>
  <si>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</si>
  <si>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</si>
  <si>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</si>
  <si>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</si>
  <si>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</si>
  <si>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</si>
  <si>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</si>
  <si>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</si>
  <si>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</si>
  <si>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</si>
  <si>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</si>
  <si>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</si>
  <si>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</si>
  <si>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</si>
  <si>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</si>
  <si>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</si>
  <si>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</si>
  <si>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</si>
  <si>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</si>
  <si>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</si>
  <si>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</si>
  <si>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</si>
  <si>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</si>
  <si>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</si>
  <si>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</si>
  <si>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</si>
  <si>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</si>
  <si>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</si>
  <si>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</si>
  <si>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</si>
  <si>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</si>
  <si>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</si>
  <si>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</si>
  <si>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</si>
  <si>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</si>
  <si>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</si>
  <si>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</si>
  <si>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</si>
  <si>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</si>
  <si>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</si>
  <si>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</si>
  <si>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</si>
  <si>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</si>
  <si>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</si>
  <si>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</si>
  <si>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</si>
  <si>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</si>
  <si>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</si>
  <si>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</si>
  <si>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</si>
  <si>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</si>
  <si>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</si>
  <si>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</si>
  <si>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</si>
  <si>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</si>
  <si>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</si>
  <si>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</si>
  <si>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</si>
  <si>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</si>
  <si>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</si>
  <si>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</si>
  <si>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</si>
  <si>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</si>
  <si>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</si>
  <si>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</si>
  <si>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</si>
  <si>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</si>
  <si>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</si>
  <si>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</si>
  <si>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</si>
  <si>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</si>
  <si>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</si>
  <si>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</si>
  <si>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</si>
  <si>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</si>
  <si>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</si>
  <si>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</si>
  <si>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</si>
  <si>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</si>
  <si>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</si>
  <si>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</si>
  <si>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</si>
  <si>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</si>
  <si>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</si>
  <si>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</si>
  <si>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</si>
  <si>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</si>
  <si>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</si>
  <si>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</si>
  <si>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</si>
  <si>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</si>
  <si>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</si>
  <si>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</si>
  <si>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</si>
  <si>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</si>
  <si>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</si>
  <si>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</si>
  <si>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</si>
  <si>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</si>
  <si>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</si>
  <si>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</si>
  <si>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</si>
  <si>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</si>
  <si>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</si>
  <si>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</si>
  <si>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</si>
  <si>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</si>
  <si>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</si>
  <si>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</si>
  <si>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</si>
  <si>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</si>
  <si>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</si>
  <si>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</si>
  <si>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</si>
  <si>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</si>
  <si>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</si>
  <si>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</si>
  <si>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</si>
  <si>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</si>
  <si>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</si>
  <si>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</si>
  <si>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</si>
  <si>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</si>
  <si>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</si>
  <si>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</si>
  <si>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</si>
  <si>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</si>
  <si>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</si>
  <si>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</si>
  <si>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</si>
  <si>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</si>
  <si>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</si>
  <si>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</si>
  <si>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</si>
  <si>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</si>
  <si>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</si>
  <si>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</si>
  <si>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</si>
  <si>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</si>
  <si>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</si>
  <si>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</si>
  <si>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</si>
  <si>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</si>
  <si>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</si>
  <si>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</si>
  <si>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</si>
  <si>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</si>
  <si>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</si>
  <si>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</si>
  <si>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</si>
  <si>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</si>
  <si>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</si>
  <si>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</si>
  <si>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</si>
  <si>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</si>
  <si>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</si>
  <si>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</si>
  <si>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</si>
  <si>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</si>
  <si>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</si>
  <si>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</si>
  <si>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</si>
  <si>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</si>
  <si>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</si>
  <si>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</si>
  <si>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</si>
  <si>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</si>
  <si>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</si>
  <si>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</si>
  <si>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</si>
  <si>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</si>
  <si>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</si>
  <si>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</si>
  <si>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</si>
  <si>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</si>
  <si>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</si>
  <si>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</si>
  <si>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</si>
  <si>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</si>
  <si>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</si>
  <si>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</si>
  <si>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</si>
  <si>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</si>
  <si>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</si>
  <si>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</si>
  <si>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</si>
  <si>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</si>
  <si>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</si>
  <si>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</si>
  <si>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</si>
  <si>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</si>
  <si>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</si>
  <si>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</si>
  <si>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</si>
  <si>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</si>
  <si>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</si>
  <si>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</si>
  <si>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</si>
  <si>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</si>
  <si>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</si>
  <si>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</si>
  <si>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</si>
  <si>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</si>
  <si>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</si>
  <si>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</si>
  <si>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</si>
  <si>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</si>
  <si>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</si>
  <si>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</si>
  <si>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</si>
  <si>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</si>
  <si>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</si>
  <si>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</si>
  <si>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</si>
  <si>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</si>
  <si>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</si>
  <si>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</si>
  <si>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</si>
  <si>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</si>
  <si>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</si>
  <si>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</si>
  <si>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</si>
  <si>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</si>
  <si>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</si>
  <si>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</si>
  <si>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</si>
  <si>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</si>
  <si>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</si>
  <si>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</si>
  <si>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</si>
  <si>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</si>
  <si>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</si>
  <si>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</si>
  <si>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</si>
  <si>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</si>
  <si>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</si>
  <si>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</si>
  <si>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</si>
  <si>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</si>
  <si>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</si>
  <si>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</si>
  <si>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</si>
  <si>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</si>
  <si>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</si>
  <si>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</si>
  <si>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</si>
  <si>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</si>
  <si>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</si>
  <si>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</si>
  <si>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</si>
  <si>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</si>
  <si>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</si>
  <si>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</si>
  <si>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</si>
  <si>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</si>
  <si>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</si>
  <si>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</si>
  <si>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</si>
  <si>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</si>
  <si>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</si>
  <si>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</si>
  <si>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</si>
  <si>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</si>
  <si>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</si>
  <si>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</si>
  <si>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</si>
  <si>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</si>
  <si>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</si>
  <si>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</si>
  <si>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</si>
  <si>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</si>
  <si>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</si>
  <si>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</si>
  <si>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</si>
  <si>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</si>
  <si>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</si>
  <si>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</si>
  <si>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</si>
  <si>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</si>
  <si>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</si>
  <si>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</si>
  <si>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</si>
  <si>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</si>
  <si>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</si>
  <si>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</si>
  <si>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</si>
  <si>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</si>
  <si>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</si>
  <si>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</si>
  <si>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</si>
  <si>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</si>
  <si>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</si>
  <si>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</si>
  <si>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</si>
  <si>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</si>
  <si>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</si>
  <si>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</si>
  <si>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</si>
  <si>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</si>
  <si>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</si>
  <si>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</si>
  <si>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</si>
  <si>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</si>
  <si>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</si>
  <si>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</si>
  <si>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</si>
  <si>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</si>
  <si>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</si>
  <si>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</si>
  <si>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</si>
  <si>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</si>
  <si>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</si>
  <si>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</si>
  <si>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</si>
  <si>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</si>
  <si>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</si>
  <si>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</si>
  <si>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</si>
  <si>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</si>
  <si>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</si>
  <si>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</si>
  <si>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</si>
  <si>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</si>
  <si>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</si>
  <si>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</si>
  <si>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</si>
  <si>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</si>
  <si>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</si>
  <si>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</si>
  <si>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</si>
  <si>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</si>
  <si>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</si>
  <si>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</si>
  <si>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</si>
  <si>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</si>
  <si>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</si>
  <si>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</si>
  <si>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</si>
  <si>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</si>
  <si>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</si>
  <si>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</si>
  <si>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</si>
  <si>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</si>
  <si>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</si>
  <si>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</si>
  <si>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</si>
  <si>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</si>
  <si>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</si>
  <si>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</si>
  <si>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</si>
  <si>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</si>
  <si>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</si>
  <si>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</si>
  <si>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</si>
  <si>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</si>
  <si>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</si>
  <si>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</si>
  <si>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</si>
  <si>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</si>
  <si>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</si>
  <si>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</si>
  <si>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</si>
  <si>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</si>
  <si>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</si>
  <si>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</si>
  <si>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</si>
  <si>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</si>
  <si>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</si>
  <si>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</si>
  <si>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</si>
  <si>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</si>
  <si>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</si>
  <si>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</si>
  <si>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</si>
  <si>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</si>
  <si>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</si>
  <si>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</si>
  <si>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</si>
  <si>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</si>
  <si>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</si>
  <si>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</si>
  <si>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</si>
  <si>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</si>
  <si>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</si>
  <si>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</si>
  <si>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</si>
  <si>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</si>
  <si>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</si>
  <si>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</si>
  <si>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</si>
  <si>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</si>
  <si>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</si>
  <si>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</si>
  <si>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</si>
  <si>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</si>
  <si>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</si>
  <si>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</si>
  <si>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</si>
  <si>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</si>
  <si>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</si>
  <si>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</si>
  <si>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</si>
  <si>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</si>
  <si>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</si>
  <si>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</si>
  <si>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</si>
  <si>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</si>
  <si>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</si>
  <si>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</si>
  <si>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</si>
  <si>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</si>
  <si>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</si>
  <si>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</si>
  <si>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</si>
  <si>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</si>
  <si>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</si>
  <si>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</si>
  <si>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</si>
  <si>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</si>
  <si>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</si>
  <si>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</si>
  <si>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</si>
  <si>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</si>
  <si>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</si>
  <si>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</si>
  <si>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</si>
  <si>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</si>
  <si>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</si>
  <si>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</si>
  <si>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</si>
  <si>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</si>
  <si>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</si>
  <si>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</si>
  <si>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</si>
  <si>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</si>
  <si>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</si>
  <si>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</si>
  <si>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</si>
  <si>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</si>
  <si>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</si>
  <si>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</si>
  <si>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</si>
  <si>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</si>
  <si>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</si>
  <si>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</si>
  <si>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</si>
  <si>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</si>
  <si>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</si>
  <si>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</si>
  <si>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</si>
  <si>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</si>
  <si>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</si>
  <si>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</si>
  <si>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</si>
  <si>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</si>
  <si>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</si>
  <si>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</si>
  <si>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</si>
  <si>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</si>
  <si>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</si>
  <si>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</si>
  <si>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</si>
  <si>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</si>
  <si>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</si>
  <si>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</si>
  <si>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</si>
  <si>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</si>
  <si>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</si>
  <si>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</si>
  <si>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</si>
  <si>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</si>
  <si>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</si>
  <si>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</si>
  <si>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</si>
  <si>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</si>
  <si>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</si>
  <si>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</si>
  <si>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</si>
  <si>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</si>
  <si>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</si>
  <si>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</si>
  <si>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</si>
  <si>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</si>
  <si>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</si>
  <si>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</si>
  <si>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</si>
  <si>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</si>
  <si>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</si>
  <si>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</si>
  <si>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</si>
  <si>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</si>
  <si>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</si>
  <si>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</si>
  <si>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</si>
  <si>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</si>
  <si>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</si>
  <si>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</si>
  <si>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</si>
  <si>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</si>
  <si>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</si>
  <si>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</si>
  <si>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</si>
  <si>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</si>
  <si>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</si>
  <si>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</si>
  <si>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</si>
  <si>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</si>
  <si>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</si>
  <si>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</si>
  <si>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</si>
  <si>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</si>
  <si>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</si>
  <si>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</si>
  <si>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</si>
  <si>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</si>
  <si>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</si>
  <si>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</si>
  <si>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</si>
  <si>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</si>
  <si>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</si>
  <si>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</si>
  <si>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</si>
  <si>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</si>
  <si>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</si>
  <si>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</si>
  <si>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</si>
  <si>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</si>
  <si>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</si>
  <si>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</si>
  <si>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</si>
  <si>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</si>
  <si>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</si>
  <si>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</si>
  <si>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</si>
  <si>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</si>
  <si>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</si>
  <si>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</si>
  <si>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</si>
  <si>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</si>
  <si>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</si>
  <si>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</si>
  <si>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</si>
  <si>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</si>
  <si>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</si>
  <si>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</si>
  <si>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</si>
  <si>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</si>
  <si>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</si>
  <si>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</si>
  <si>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</si>
  <si>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</si>
  <si>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</si>
  <si>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</si>
  <si>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</si>
  <si>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</si>
  <si>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</si>
  <si>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</si>
  <si>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</si>
  <si>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</si>
  <si>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</si>
  <si>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</si>
  <si>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</si>
  <si>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</si>
  <si>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</si>
  <si>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</si>
  <si>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</si>
  <si>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</si>
  <si>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</si>
  <si>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</si>
  <si>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</si>
  <si>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</si>
  <si>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</si>
  <si>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</si>
  <si>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</si>
  <si>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</si>
  <si>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</si>
  <si>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</si>
  <si>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</si>
  <si>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</si>
  <si>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</si>
  <si>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</si>
  <si>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</si>
  <si>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</si>
  <si>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</si>
  <si>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</si>
  <si>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</si>
  <si>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</si>
  <si>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</si>
  <si>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</si>
  <si>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</si>
  <si>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</si>
  <si>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</si>
  <si>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</si>
  <si>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</si>
  <si>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</si>
  <si>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</si>
  <si>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</si>
  <si>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</si>
  <si>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</si>
  <si>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</si>
  <si>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</si>
  <si>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</si>
  <si>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</si>
  <si>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</si>
  <si>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</si>
  <si>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</si>
  <si>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</si>
  <si>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</si>
  <si>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</si>
  <si>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</si>
  <si>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</si>
  <si>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</si>
  <si>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</si>
  <si>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</si>
  <si>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</si>
  <si>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</si>
  <si>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</si>
  <si>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</si>
  <si>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</si>
  <si>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</si>
  <si>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</si>
  <si>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</si>
  <si>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</si>
  <si>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</si>
  <si>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</si>
  <si>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</si>
  <si>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</si>
  <si>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</si>
  <si>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</si>
  <si>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</si>
  <si>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</si>
  <si>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</si>
  <si>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</si>
  <si>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</si>
  <si>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</si>
  <si>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</si>
  <si>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</si>
  <si>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</si>
  <si>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</si>
  <si>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</si>
  <si>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</si>
  <si>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</si>
  <si>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</si>
  <si>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</si>
  <si>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</si>
  <si>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</si>
  <si>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</si>
  <si>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</si>
  <si>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</si>
  <si>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</si>
  <si>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</si>
  <si>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</si>
  <si>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</si>
  <si>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</si>
  <si>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</si>
  <si>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</si>
  <si>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</si>
  <si>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</si>
  <si>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</si>
  <si>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</si>
  <si>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</si>
  <si>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</si>
  <si>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</si>
  <si>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</si>
  <si>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</si>
  <si>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</si>
  <si>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</si>
  <si>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</si>
  <si>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</si>
  <si>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</si>
  <si>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</si>
  <si>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</si>
  <si>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</si>
  <si>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</si>
  <si>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</si>
  <si>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</si>
  <si>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</si>
  <si>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</si>
  <si>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</si>
  <si>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</si>
  <si>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</si>
  <si>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</si>
  <si>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</si>
  <si>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</si>
  <si>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</si>
  <si>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</si>
  <si>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</si>
  <si>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</si>
  <si>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</si>
  <si>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</si>
  <si>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</si>
  <si>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</si>
  <si>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</si>
  <si>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</si>
  <si>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</si>
  <si>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</si>
  <si>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</si>
  <si>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</si>
  <si>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</si>
  <si>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</si>
  <si>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</si>
  <si>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</si>
  <si>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</si>
  <si>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</si>
  <si>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</si>
  <si>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</si>
  <si>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</si>
  <si>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</si>
  <si>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</si>
  <si>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</si>
  <si>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</si>
  <si>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</si>
  <si>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</si>
  <si>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</si>
  <si>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</si>
  <si>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</si>
  <si>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</si>
  <si>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</si>
  <si>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</si>
  <si>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</si>
  <si>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</si>
  <si>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</si>
  <si>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</si>
  <si>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</si>
  <si>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</si>
  <si>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</si>
  <si>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</si>
  <si>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</si>
  <si>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</si>
  <si>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</si>
  <si>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</si>
  <si>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</si>
  <si>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</si>
  <si>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</si>
  <si>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</si>
  <si>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</si>
  <si>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</si>
  <si>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</si>
  <si>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</si>
  <si>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</si>
  <si>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</si>
  <si>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</si>
  <si>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</si>
  <si>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</si>
  <si>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</si>
  <si>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</si>
  <si>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</si>
  <si>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</si>
  <si>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</si>
  <si>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</si>
  <si>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</si>
  <si>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</si>
  <si>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</si>
  <si>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</si>
  <si>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</si>
  <si>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</si>
  <si>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</si>
  <si>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</si>
  <si>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</si>
  <si>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</si>
  <si>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</si>
  <si>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</si>
  <si>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</si>
  <si>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</si>
  <si>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</si>
  <si>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</si>
  <si>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</si>
  <si>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</si>
  <si>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</si>
  <si>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</si>
  <si>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</si>
  <si>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</si>
  <si>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</si>
  <si>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</si>
  <si>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</si>
  <si>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</si>
  <si>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</si>
  <si>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</si>
  <si>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</si>
  <si>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</si>
  <si>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</si>
  <si>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</si>
  <si>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</si>
  <si>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</si>
  <si>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</si>
  <si>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</si>
  <si>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</si>
  <si>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</si>
  <si>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</si>
  <si>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</si>
  <si>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</si>
  <si>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</si>
  <si>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</si>
  <si>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</si>
  <si>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</si>
  <si>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</si>
  <si>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</si>
  <si>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</si>
  <si>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</si>
  <si>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</si>
  <si>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</si>
  <si>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</si>
  <si>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</si>
  <si>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</si>
  <si>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</si>
  <si>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</si>
  <si>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</si>
  <si>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</si>
  <si>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</si>
  <si>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</si>
  <si>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</si>
  <si>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</si>
  <si>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</si>
  <si>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</si>
  <si>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</si>
  <si>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</si>
  <si>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</si>
  <si>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</si>
  <si>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</si>
  <si>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</si>
  <si>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</si>
  <si>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</si>
  <si>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</si>
  <si>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</si>
  <si>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</si>
  <si>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</si>
  <si>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</si>
  <si>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</si>
  <si>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</si>
  <si>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</si>
  <si>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</si>
  <si>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</si>
  <si>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</si>
  <si>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</si>
  <si>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</si>
  <si>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</si>
  <si>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</si>
  <si>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</si>
  <si>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</si>
  <si>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</si>
  <si>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</si>
  <si>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</si>
  <si>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</si>
  <si>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</si>
  <si>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</si>
  <si>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</si>
  <si>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</si>
  <si>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</si>
  <si>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</si>
  <si>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</si>
  <si>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</si>
  <si>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</si>
  <si>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</si>
  <si>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</si>
  <si>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</si>
  <si>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</si>
  <si>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</si>
  <si>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</si>
  <si>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</si>
  <si>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</si>
  <si>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</si>
  <si>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</si>
  <si>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</si>
  <si>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</si>
  <si>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</si>
  <si>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</si>
  <si>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</si>
  <si>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</si>
  <si>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</si>
  <si>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</si>
  <si>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</si>
  <si>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</si>
  <si>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</si>
  <si>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</si>
  <si>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</si>
  <si>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</si>
  <si>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</si>
  <si>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</si>
  <si>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</si>
  <si>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</si>
  <si>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</si>
  <si>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</si>
  <si>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</si>
  <si>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</si>
  <si>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</si>
  <si>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</si>
  <si>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</si>
  <si>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</si>
  <si>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</si>
  <si>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</si>
  <si>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</si>
  <si>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</si>
  <si>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</si>
  <si>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</si>
  <si>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</si>
  <si>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</si>
  <si>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</si>
  <si>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</si>
  <si>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</si>
  <si>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</si>
  <si>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</si>
  <si>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</si>
  <si>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</si>
  <si>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</si>
  <si>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</si>
  <si>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</si>
  <si>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</si>
  <si>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</si>
  <si>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</si>
  <si>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</si>
  <si>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</si>
  <si>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</si>
  <si>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</si>
  <si>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</si>
  <si>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</si>
  <si>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</si>
  <si>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</si>
  <si>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</si>
  <si>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</si>
  <si>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</si>
  <si>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</si>
  <si>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</si>
  <si>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</si>
  <si>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</si>
  <si>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</si>
  <si>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</si>
  <si>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</si>
  <si>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</si>
  <si>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</si>
  <si>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</si>
  <si>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</si>
  <si>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</si>
  <si>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</si>
  <si>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</si>
  <si>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</si>
  <si>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</si>
  <si>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</si>
  <si>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</si>
  <si>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</si>
  <si>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</si>
  <si>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</si>
  <si>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</si>
  <si>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</si>
  <si>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</si>
  <si>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</si>
  <si>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</si>
  <si>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</si>
  <si>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</si>
  <si>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</si>
  <si>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</si>
  <si>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</si>
  <si>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</si>
  <si>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</si>
  <si>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</si>
  <si>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</si>
  <si>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</si>
  <si>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</si>
  <si>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</si>
  <si>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</si>
  <si>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</si>
  <si>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</si>
  <si>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</si>
  <si>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</si>
  <si>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</si>
  <si>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</si>
  <si>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</si>
  <si>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</si>
  <si>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</si>
  <si>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</si>
  <si>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</si>
  <si>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</si>
  <si>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</si>
  <si>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</si>
  <si>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</si>
  <si>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</si>
  <si>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</si>
  <si>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</si>
  <si>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</si>
  <si>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</si>
  <si>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</si>
  <si>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</si>
  <si>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</si>
  <si>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</si>
  <si>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</si>
  <si>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</si>
  <si>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</si>
  <si>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</si>
  <si>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</si>
  <si>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</si>
  <si>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</si>
  <si>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</si>
  <si>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</si>
  <si>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</si>
  <si>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</si>
  <si>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</si>
  <si>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</si>
  <si>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</si>
  <si>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</si>
  <si>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</si>
  <si>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</si>
  <si>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</si>
  <si>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</si>
  <si>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</si>
  <si>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</si>
  <si>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</si>
  <si>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</si>
  <si>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</si>
  <si>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</si>
  <si>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</si>
  <si>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</si>
  <si>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</si>
  <si>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</si>
  <si>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</si>
  <si>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</si>
  <si>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</si>
  <si>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</si>
  <si>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</si>
  <si>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</si>
  <si>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</si>
  <si>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</si>
  <si>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</si>
  <si>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</si>
  <si>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</si>
  <si>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</si>
  <si>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</si>
  <si>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</si>
  <si>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</si>
  <si>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</si>
  <si>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</si>
  <si>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</si>
  <si>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</si>
  <si>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</si>
  <si>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</si>
  <si>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</si>
  <si>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</si>
  <si>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</si>
  <si>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</si>
  <si>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</si>
  <si>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</si>
  <si>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</si>
  <si>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</si>
  <si>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</si>
  <si>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</si>
  <si>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</si>
  <si>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</si>
  <si>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</si>
  <si>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</si>
  <si>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</si>
  <si>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</si>
  <si>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</si>
  <si>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</si>
  <si>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</si>
  <si>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</si>
  <si>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</si>
  <si>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</si>
  <si>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</si>
  <si>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</si>
  <si>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</si>
  <si>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</si>
  <si>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</si>
  <si>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</si>
  <si>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</si>
  <si>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</si>
  <si>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</si>
  <si>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</si>
  <si>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</si>
  <si>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</si>
  <si>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</si>
  <si>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</si>
  <si>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</si>
  <si>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</si>
  <si>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</si>
  <si>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</si>
  <si>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</si>
  <si>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</si>
  <si>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</si>
  <si>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</si>
  <si>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</si>
  <si>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</si>
  <si>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</si>
  <si>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</si>
  <si>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</si>
  <si>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</si>
  <si>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</si>
  <si>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</si>
  <si>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</si>
  <si>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</si>
  <si>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</si>
  <si>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</si>
  <si>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</si>
  <si>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</si>
  <si>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</si>
  <si>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</si>
  <si>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</si>
  <si>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</si>
  <si>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</si>
  <si>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</si>
  <si>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</si>
  <si>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</si>
  <si>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</si>
  <si>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</si>
  <si>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</si>
  <si>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</si>
  <si>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</si>
  <si>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</si>
  <si>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</si>
  <si>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</si>
  <si>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</si>
  <si>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</si>
  <si>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</si>
  <si>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</si>
  <si>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</si>
  <si>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</si>
  <si>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</si>
  <si>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</si>
  <si>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</si>
  <si>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</si>
  <si>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</si>
  <si>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</si>
  <si>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</si>
  <si>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</si>
  <si>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</si>
  <si>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</si>
  <si>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</si>
  <si>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</si>
  <si>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</si>
  <si>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</si>
  <si>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</si>
  <si>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</si>
  <si>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</si>
  <si>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</si>
  <si>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</si>
  <si>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</si>
  <si>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</si>
  <si>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</si>
  <si>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</si>
  <si>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</si>
  <si>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</si>
  <si>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</si>
  <si>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</si>
  <si>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</si>
  <si>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</si>
  <si>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</si>
  <si>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</si>
  <si>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</si>
  <si>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</si>
  <si>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</si>
  <si>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</si>
  <si>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</si>
  <si>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</si>
  <si>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</si>
  <si>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</si>
  <si>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</si>
  <si>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</si>
  <si>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</si>
  <si>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</si>
  <si>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</si>
  <si>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</si>
  <si>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</si>
  <si>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</si>
  <si>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</si>
  <si>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</si>
  <si>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</si>
  <si>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</si>
  <si>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</si>
  <si>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</si>
  <si>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</si>
  <si>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</si>
  <si>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</si>
  <si>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</si>
  <si>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</si>
  <si>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</si>
  <si>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</si>
  <si>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</si>
  <si>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</si>
  <si>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</si>
  <si>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</si>
  <si>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</si>
  <si>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</si>
  <si>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</si>
  <si>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</si>
  <si>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</si>
  <si>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</si>
  <si>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</si>
  <si>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</si>
  <si>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</si>
  <si>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</si>
  <si>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</si>
  <si>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</si>
  <si>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</si>
  <si>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</si>
  <si>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</si>
  <si>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</si>
  <si>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</si>
  <si>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</si>
  <si>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</si>
  <si>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</si>
  <si>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</si>
  <si>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</si>
  <si>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</si>
  <si>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</si>
  <si>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</si>
  <si>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</si>
  <si>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</si>
  <si>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</si>
  <si>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</si>
  <si>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</si>
  <si>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</si>
  <si>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</si>
  <si>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</si>
  <si>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</si>
  <si>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</si>
  <si>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</si>
  <si>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</si>
  <si>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</si>
  <si>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</si>
  <si>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</si>
  <si>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</si>
  <si>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</si>
  <si>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</si>
  <si>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</si>
  <si>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</si>
  <si>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</si>
  <si>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</si>
  <si>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</si>
  <si>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</si>
  <si>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</si>
  <si>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</si>
  <si>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</si>
  <si>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</si>
  <si>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</si>
  <si>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</si>
  <si>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</si>
  <si>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</si>
  <si>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</si>
  <si>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</si>
  <si>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</si>
  <si>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</si>
  <si>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</si>
  <si>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</si>
  <si>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</si>
  <si>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</si>
  <si>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</si>
  <si>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</si>
  <si>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</si>
  <si>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</si>
  <si>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</si>
  <si>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</si>
  <si>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</si>
  <si>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</si>
  <si>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</si>
  <si>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</si>
  <si>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</si>
  <si>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</si>
  <si>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</si>
  <si>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</si>
  <si>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</si>
  <si>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</si>
  <si>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</si>
  <si>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</si>
  <si>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</si>
  <si>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</si>
  <si>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</si>
  <si>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</si>
  <si>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</si>
  <si>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</si>
  <si>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</si>
  <si>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</si>
  <si>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</si>
  <si>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</si>
  <si>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</si>
  <si>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</si>
  <si>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</si>
  <si>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</si>
  <si>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</si>
  <si>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</si>
  <si>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</si>
  <si>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</si>
  <si>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</si>
  <si>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</si>
  <si>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</si>
  <si>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</si>
  <si>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</si>
  <si>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</si>
  <si>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</si>
  <si>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</si>
  <si>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</si>
  <si>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</si>
  <si>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</si>
  <si>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</si>
  <si>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</si>
  <si>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</si>
  <si>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</si>
  <si>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</si>
  <si>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</si>
  <si>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</si>
  <si>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</si>
  <si>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</si>
  <si>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</si>
  <si>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</si>
  <si>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</si>
  <si>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</si>
  <si>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</si>
  <si>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</si>
  <si>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</si>
  <si>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</si>
  <si>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</si>
  <si>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</si>
  <si>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</si>
  <si>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</si>
  <si>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</si>
  <si>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</si>
  <si>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</si>
  <si>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</si>
  <si>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</si>
  <si>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</si>
  <si>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</si>
  <si>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</si>
  <si>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</si>
  <si>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</si>
  <si>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</si>
  <si>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</si>
  <si>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</si>
  <si>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</si>
  <si>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</si>
  <si>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</si>
  <si>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</si>
  <si>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</si>
  <si>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</si>
  <si>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</si>
  <si>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</si>
  <si>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</si>
  <si>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</si>
  <si>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</si>
  <si>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</si>
  <si>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</si>
  <si>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</si>
  <si>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</si>
  <si>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</si>
  <si>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</si>
  <si>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</si>
  <si>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</si>
  <si>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</si>
  <si>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</si>
  <si>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</si>
  <si>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</si>
  <si>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</si>
  <si>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</si>
  <si>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</si>
  <si>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</si>
  <si>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</si>
  <si>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</si>
  <si>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</si>
  <si>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</si>
  <si>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</si>
  <si>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</si>
  <si>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</si>
  <si>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</si>
  <si>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</si>
  <si>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</si>
  <si>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</si>
  <si>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</si>
  <si>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</si>
  <si>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</si>
  <si>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</si>
  <si>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</si>
  <si>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</si>
  <si>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</si>
  <si>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</si>
  <si>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</si>
  <si>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</si>
  <si>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</si>
  <si>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</si>
  <si>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</si>
  <si>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</si>
  <si>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</si>
  <si>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</si>
  <si>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</si>
  <si>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</si>
  <si>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</si>
  <si>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</si>
  <si>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</si>
  <si>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</si>
  <si>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</si>
  <si>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</si>
  <si>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</si>
  <si>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</si>
  <si>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</si>
  <si>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</si>
  <si>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</si>
  <si>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</si>
  <si>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</si>
  <si>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</si>
  <si>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</si>
  <si>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</si>
  <si>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</si>
  <si>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</si>
  <si>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</si>
  <si>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</si>
  <si>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</si>
  <si>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</si>
  <si>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</si>
  <si>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</si>
  <si>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</si>
  <si>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</si>
  <si>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</si>
  <si>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</si>
  <si>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</si>
  <si>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</si>
  <si>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</si>
  <si>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</si>
  <si>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</si>
  <si>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</si>
  <si>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</si>
  <si>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</si>
  <si>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</si>
  <si>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</si>
  <si>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</si>
  <si>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</si>
  <si>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</si>
  <si>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</si>
  <si>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</si>
  <si>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</si>
  <si>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</si>
  <si>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</si>
  <si>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</si>
  <si>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</si>
  <si>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</si>
  <si>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</si>
  <si>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</si>
  <si>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</si>
  <si>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</si>
  <si>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</si>
  <si>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</si>
  <si>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</si>
  <si>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</si>
  <si>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</si>
  <si>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</si>
  <si>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</si>
  <si>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</si>
  <si>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</si>
  <si>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</si>
  <si>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</si>
  <si>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</si>
  <si>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</si>
  <si>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</si>
  <si>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</si>
  <si>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</si>
  <si>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</si>
  <si>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</si>
  <si>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</si>
  <si>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</si>
  <si>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</si>
  <si>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</si>
  <si>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</si>
  <si>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</si>
  <si>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</si>
  <si>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</si>
  <si>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</si>
  <si>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</si>
  <si>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</si>
  <si>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</si>
  <si>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</si>
  <si>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</si>
  <si>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</si>
  <si>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</si>
  <si>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</si>
  <si>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</si>
  <si>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</si>
  <si>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</si>
  <si>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</si>
  <si>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</si>
  <si>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</si>
  <si>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</si>
  <si>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</si>
  <si>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</si>
  <si>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</si>
  <si>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</si>
  <si>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</si>
  <si>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</si>
  <si>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</si>
  <si>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</si>
  <si>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</si>
  <si>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</si>
  <si>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</si>
  <si>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</si>
  <si>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</si>
  <si>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</si>
  <si>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</si>
  <si>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</si>
  <si>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</si>
  <si>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</si>
  <si>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</si>
  <si>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</si>
  <si>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</si>
  <si>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</si>
  <si>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</si>
  <si>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</si>
  <si>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</si>
  <si>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</si>
  <si>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</si>
  <si>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</si>
  <si>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</si>
  <si>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</si>
  <si>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</si>
  <si>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</si>
  <si>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</si>
  <si>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</si>
  <si>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</si>
  <si>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</si>
  <si>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</si>
  <si>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</si>
  <si>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</si>
  <si>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</si>
  <si>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</si>
  <si>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</si>
  <si>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</si>
  <si>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</si>
  <si>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</si>
  <si>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</si>
  <si>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</si>
  <si>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</si>
  <si>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</si>
  <si>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</si>
  <si>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</si>
  <si>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</si>
  <si>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</si>
  <si>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</si>
  <si>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</si>
  <si>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</si>
  <si>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</si>
  <si>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</si>
  <si>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</si>
  <si>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</si>
  <si>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</si>
  <si>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</si>
  <si>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</si>
  <si>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</si>
  <si>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</si>
  <si>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</si>
  <si>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</si>
  <si>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</si>
  <si>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</si>
  <si>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</si>
  <si>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</si>
  <si>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</si>
  <si>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</si>
  <si>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</si>
  <si>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</si>
  <si>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</si>
  <si>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</si>
  <si>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</si>
  <si>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</si>
  <si>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</si>
  <si>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</si>
  <si>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</si>
  <si>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</si>
  <si>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</si>
  <si>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</si>
  <si>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</si>
  <si>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</si>
  <si>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</si>
  <si>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</si>
  <si>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</si>
  <si>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</si>
  <si>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</si>
  <si>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</si>
  <si>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</si>
  <si>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</si>
  <si>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</si>
  <si>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</si>
  <si>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</si>
  <si>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</si>
  <si>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</si>
  <si>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</si>
  <si>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</si>
  <si>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</si>
  <si>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</si>
  <si>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</si>
  <si>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</si>
  <si>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</si>
  <si>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</si>
  <si>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</si>
  <si>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</si>
  <si>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</si>
  <si>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</si>
  <si>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</si>
  <si>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</si>
  <si>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</si>
  <si>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</si>
  <si>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</si>
  <si>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</si>
  <si>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</si>
  <si>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</si>
  <si>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</si>
  <si>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</si>
  <si>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</si>
  <si>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</si>
  <si>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</si>
  <si>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</si>
  <si>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</si>
  <si>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</si>
  <si>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</si>
  <si>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</si>
  <si>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</si>
  <si>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</si>
  <si>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</si>
  <si>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</si>
  <si>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</si>
  <si>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</si>
  <si>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</si>
  <si>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</si>
  <si>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</si>
  <si>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</si>
  <si>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</si>
  <si>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</si>
  <si>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</si>
  <si>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</si>
  <si>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</si>
  <si>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</si>
  <si>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</si>
  <si>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</si>
  <si>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</si>
  <si>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</si>
  <si>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</si>
  <si>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</si>
  <si>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</si>
  <si>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</si>
  <si>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</si>
  <si>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</si>
  <si>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</si>
  <si>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</si>
  <si>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</si>
  <si>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</si>
  <si>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</si>
  <si>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</si>
  <si>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</si>
  <si>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</si>
  <si>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</si>
  <si>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</si>
  <si>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2G only up due to load issue // sceco cut in the area and sceco team working to solve the issue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</si>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</sst>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G16" sqref="G1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300.09530000000086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4.9350925924954936E-2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45963.043725925927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45963.043725925927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45963.043725925927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45963.043725925927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45963.043725925927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45963.043725925927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45963.043725925927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45963.043725925927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45963.043725925927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45963.043725925927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45963.043725925927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45963.043725925927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45963.043725925927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45963.043725925927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45963.043725925927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45963.043725925927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45963.043725925927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45963.043725925927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45963.043725925927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45963.043725925927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45963.043725925927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45963.043725925927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45963.043725925927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45963.043725925927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45963.043725925927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45963.043725925927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45963.043725925927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45963.043725925927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45963.043725925927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45963.043725925927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45963.043725925927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45963.043725925927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45963.043725925927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45963.043725925927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45963.043725925927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45963.043725925927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45963.043725925927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45963.043725925927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45963.043725925927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45963.043725925927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45963.043725925927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45963.043725925927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45963.043725925927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45963.043725925927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45963.043725925927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45963.043725925927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45963.043725925927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45963.043725925927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45963.043725925927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45963.043725925927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45963.043725925927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45963.043725925927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45963.043725925927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45963.043725925927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45963.043725925927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45963.043725925927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45963.043725925927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45963.043725925927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45963.043725925927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45963.043725925927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45963.043725925927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45963.043725925927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45963.043725925927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45963.043725925927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45963.043725925927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45963.043725925927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45963.043725925927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45963.043725925927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45963.043725925927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45963.043725925927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45963.043725925927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45963.043725925927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45963.043725925927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45963.043725925927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45963.043725925927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45963.043725925927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45963.043725925927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45963.043725925927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45963.043725925927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45963.043725925927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45963.043725925927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45963.043725925927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45963.043725925927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45963.043725925927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45963.043725925927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45963.043725925927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45963.043725925927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45963.043725925927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45963.043725925927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45963.043725925927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45963.043725925927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45963.043725925927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45963.043725925927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45963.043725925927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45963.043725925927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45963.043725925927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45963.043725925927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45963.043725925927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45963.043725925927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45963.043725925927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45963.043725925927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45963.043725925927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45963.043725925927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45963.043725925927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45963.043725925927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45963.043725925927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45963.043725925927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45963.043725925927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45963.043725925927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45963.043725925927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45963.043725925927</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45963.043725925927</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45963.043725925927</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45963.043725925927</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45963.043725925927</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45963.043725925927</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45308EE7-C126-4616-94FC-B9E00ACA4F12}"/>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138.04388796296553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4.3016425925961812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0.26983703704172513</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45963.043725925927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45963.043725925927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45963.043725925927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45963.043725925927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45963.043725925927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45963.043725925927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45963.043725925927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45963.043725925927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45963.043725925927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45963.043725925927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45963.043725925927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45963.043725925927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45963.043725925927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45963.043725925927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45963.043725925927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45963.043725925927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45963.043725925927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45963.043725925927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45963.043725925927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45963.043725925927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45963.043725925927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45963.043725925927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45963.043725925927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45963.043725925927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45963.043725925927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45963.043725925927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45963.043725925927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45963.043725925927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45963.043725925927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45963.043725925927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45963.043725925927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45963.043725925927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45963.043725925927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45963.043725925927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45963.043725925927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45963.043725925927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45963.043725925927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45963.043725925927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45963.043725925927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45963.043725925927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45963.043725925927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45963.043725925927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45963.043725925927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45963.043725925927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45963.043725925927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45963.043725925927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45963.043725925927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45963.043725925927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45963.043725925927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45963.043725925927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45963.043725925927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45963.043725925927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45963.043725925927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45963.043725925927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45963.043725925927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45963.043725925927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45963.043725925927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45963.043725925927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45963.043725925927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45963.043725925927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45963.043725925927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45963.043725925927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45963.043725925927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45963.043725925927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45963.043725925927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45963.043725925927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45963.043725925927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45963.043725925927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45963.043725925927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45963.043725925927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45963.043725925927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45963.043725925927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45963.043725925927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45963.043725925927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45963.043725925927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45963.043725925927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45963.043725925927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45963.043725925927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45963.043725925927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45963.043725925927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45963.043725925927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45963.043725925927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45963.043725925927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45963.043725925927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45963.043725925927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45963.043725925927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45963.043725925927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45963.043725925927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45963.043725925927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45963.043725925927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45963.043725925927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45963.043725925927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45963.043725925927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45963.043725925927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45963.043725925927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45963.043725925927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45963.043725925927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45963.043725925927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45963.043725925927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45963.043725925927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45963.043725925927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45963.043725925927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45963.043725925927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45963.043725925927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45963.043725925927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45963.043725925927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45963.043725925927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45963.043725925927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45963.043725925927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45963.043725925927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45963.043725925927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45963.043725925927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45963.043725925927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45963.043725925927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45963.043725925927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45963.043725925927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45963.043725925927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45963.043725925927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45963.043725925927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45963.043725925927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45963.043725925927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45963.043725925927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45963.043725925927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45963.043725925927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45963.043725925927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45963.043725925927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45963.043725925927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45963.043725925927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45963.043725925927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45963.043725925927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45963.043725925927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45963.043725925927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45963.043725925927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45963.043725925927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45963.043725925927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45963.043725925927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45963.043725925927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45963.043725925927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45963.043725925927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45963.043725925927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45963.043725925927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45963.043725925927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45963.043725925927</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45963.043725925927</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30.75">
      <c r="A2" s="87" t="s">
        <v>39111</v>
      </c>
      <c r="B2" s="62" t="str">
        <f>IFERROR(VLOOKUP(D2,DB!A:K,11,0),"")</f>
        <v>R3</v>
      </c>
      <c r="C2" s="62">
        <v>1</v>
      </c>
      <c r="D2" s="62" t="s">
        <v>18829</v>
      </c>
      <c r="E2" s="62" t="s">
        <v>39021</v>
      </c>
      <c r="F2" s="174">
        <v>45962.933206018519</v>
      </c>
      <c r="G2" s="173">
        <f ca="1">IFERROR(NOW()-F2,"-")</f>
        <v>0.11051990740816109</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45963.043725925927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45963.043725925927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45963.043725925927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45963.043725925927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45963.043725925927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45963.043725925927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45963.043725925927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45963.043725925927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45963.043725925927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45963.043725925927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45963.043725925927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45963.043725925927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45963.043725925927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45963.043725925927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45963.043725925927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45963.043725925927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45963.043725925927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45963.043725925927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45963.043725925927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45963.043725925927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45963.043725925927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45963.043725925927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45963.043725925927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45963.043725925927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45963.043725925927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45963.043725925927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45963.043725925927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45963.043725925927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45963.043725925927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45963.043725925927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45963.043725925927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45963.043725925927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45963.043725925927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45963.043725925927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45963.043725925927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45963.043725925927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45963.043725925927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45963.043725925927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45963.043725925927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45963.043725925927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45963.043725925927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45963.043725925927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45963.043725925927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45963.043725925927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45963.043725925927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45963.043725925927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45963.043725925927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45963.043725925927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45963.043725925927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45963.043725925927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45963.043725925927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45963.043725925927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45963.043725925927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45963.043725925927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45963.043725925927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45963.043725925927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45963.043725925927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45963.043725925927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45963.043725925927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45963.043725925927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45963.043725925927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45963.043725925927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45963.043725925927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45963.043725925927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45963.043725925927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45963.043725925927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45963.043725925927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45963.043725925927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45963.043725925927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45963.043725925927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45963.043725925927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45963.043725925927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45963.043725925927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45963.043725925927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45963.043725925927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45963.043725925927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45963.043725925927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45963.043725925927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45963.043725925927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45963.043725925927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45963.043725925927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45963.043725925927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45963.043725925927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45963.043725925927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45963.043725925927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45963.043725925927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45963.043725925927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45963.043725925927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45963.043725925927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45963.043725925927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45963.043725925927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45963.043725925927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45963.043725925927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45963.043725925927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45963.043725925927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45963.043725925927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45963.043725925927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45963.043725925927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45963.043725925927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45963.043725925927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45963.043725925927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45963.043725925927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45963.043725925927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45963.043725925927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45963.043725925927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45963.043725925927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45963.043725925927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45963.043725925927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45963.043725925927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45963.043725925927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45963.043725925927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45963.043725925927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45963.043725925927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45963.043725925927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45963.043725925927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45963.043725925927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45963.043725925927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45963.043725925927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45963.043725925927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45963.043725925927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45963.043725925927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45963.043725925927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45963.043725925927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45963.043725925927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45963.043725925927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45963.043725925927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45963.043725925927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45963.043725925927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45963.043725925927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45963.043725925927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45963.043725925927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45963.043725925927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45963.043725925927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45963.043725925927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45963.043725925927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45963.043725925927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45963.043725925927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45963.043725925927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45963.043725925927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45963.043725925927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45963.043725925927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45963.043725925927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45963.043725925927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45963.043725925927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45963.043725925927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45963.043725925927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45963.043725925927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45963.043725925927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45963.043725925927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45963.043725925927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45963.043725925927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45963.043725925927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45963.043725925927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45963.043725925927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45963.043725925927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45963.043725925927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45963.043725925927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45963.043725925927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45963.043725925927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45963.043725925927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45963.043725925927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45963.043725925927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45963.043725925927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45963.043725925927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45963.043725925927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45963.043725925927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45963.043725925927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45963.043725925927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45963.043725925927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45963.043725925927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45963.043725925927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45963.043725925927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45963.043725925927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45963.043725925927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45963.043725925927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45963.043725925927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45963.043725925927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45963.043725925927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45963.043725925927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45963.043725925927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45963.043725925927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45963.043725925927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45963.043725925927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45963.043725925927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45963.043725925927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45963.043725925927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45963.043725925927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45963.043725925927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45963.043725925927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45963.043725925927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45963.043725925927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45963.043725925927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45963.043725925927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45963.043725925927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45963.043725925927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45963.043725925927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45963.043725925927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45963.043725925927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45963.043725925927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45963.043725925927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45963.043725925927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45963.043725925927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45963.043725925927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45963.043725925927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45963.043725925927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45963.043725925927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45963.043725925927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45963.043725925927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45963.043725925927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45963.043725925927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45963.043725925927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45963.043725925927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45963.043725925927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45963.043725925927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45963.043725925927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45963.043725925927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45963.043725925927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45963.043725925927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45963.043725925927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45963.043725925927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45963.043725925927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45963.043725925927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45963.043725925927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45963.043725925927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45963.043725925927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45963.043725925927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45963.043725925927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45963.043725925927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45963.043725925927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45963.043725925927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45963.043725925927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45963.043725925927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45963.043725925927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45963.043725925927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45963.043725925927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45963.043725925927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45963.043725925927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45963.043725925927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45963.043725925927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45963.043725925927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45963.043725925927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45963.043725925927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45963.043725925927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45963.043725925927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45963.043725925927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45963.043725925927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45963.043725925927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45963.043725925927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45963.043725925927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45963.043725925927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45963.043725925927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45963.043725925927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45963.043725925927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45963.043725925927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45963.043725925927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45963.043725925927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45963.043725925927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45963.043725925927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45963.043725925927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45963.043725925927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45963.043725925927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45963.043725925927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45963.043725925927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45963.043725925927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45963.043725925927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45963.043725925927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45963.043725925927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45963.043725925927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45963.043725925927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45963.043725925927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45963.043725925927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45963.043725925927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45963.043725925927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45963.043725925927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45963.043725925927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45963.043725925927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45963.043725925927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45963.043725925927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45963.043725925927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45963.043725925927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45963.043725925927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45963.043725925927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45963.043725925927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45963.043725925927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45963.043725925927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45963.043725925927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45963.043725925927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45963.043725925927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45963.043725925927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45963.043725925927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45963.043725925927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45963.043725925927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45963.043725925927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45963.043725925927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45963.043725925927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45963.043725925927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45963.043725925927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45963.043725925927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45963.043725925927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45963.043725925927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45963.043725925927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45963.043725925927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45963.043725925927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45963.043725925927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45963.043725925927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45963.043725925927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45963.043725925927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45963.043725925927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45963.043725925927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45963.043725925927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45963.043725925927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45963.043725925927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45963.043725925927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45963.043725925927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45963.043725925927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45963.043725925927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45963.043725925927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45963.043725925927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45963.043725925927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45963.043725925927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45963.043725925927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45963.043725925927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45963.043725925927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45963.043725925927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45963.043725925927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45963.043725925927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45963.043725925927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45963.043725925927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45963.043725925927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45963.043725925927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45963.043725925927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45963.043725925927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45963.043725925927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45963.043725925927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45963.043725925927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45963.043725925927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45963.043725925927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45963.043725925927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45963.043725925927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45963.043725925927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45963.043725925927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45963.043725925927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45963.043725925927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45963.043725925927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45963.043725925927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45963.043725925927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45963.043725925927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45963.043725925927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45963.043725925927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45963.043725925927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45963.043725925927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45963.043725925927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45963.043725925927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45963.043725925927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45963.043725925927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45963.043725925927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45963.043725925927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45963.043725925927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45963.043725925927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45963.043725925927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45963.043725925927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45963.043725925927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45963.043725925927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45963.043725925927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45963.043725925927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45963.043725925927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45963.043725925927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45963.043725925927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45963.043725925927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45963.043725925927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45963.043725925927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45963.043725925927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45963.043725925927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45963.043725925927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45963.043725925927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45963.043725925927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45963.043725925927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45963.043725925927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45963.043725925927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45963.043725925927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45963.043725925927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45963.043725925927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45963.043725925927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45963.043725925927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45963.043725925927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45963.043725925927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45963.043725925927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45963.043725925927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45963.043725925927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45963.043725925927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45963.043725925927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45963.043725925927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45963.043725925927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45963.043725925927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45963.043725925927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45963.043725925927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45963.043725925927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45963.043725925927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45963.043725925927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45963.043725925927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45963.043725925927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45963.043725925927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45963.043725925927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45963.043725925927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45963.043725925927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45963.043725925927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45963.043725925927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45963.043725925927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45963.043725925927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45963.043725925927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45963.043725925927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45963.043725925927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45963.043725925927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45963.043725925927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45963.043725925927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45963.043725925927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45963.043725925927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45963.043725925927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45963.043725925927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45963.043725925927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45963.043725925927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45963.043725925927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45963.043725925927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45963.043725925927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45963.043725925927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45963.043725925927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45963.043725925927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45963.043725925927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45963.043725925927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45963.043725925927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45963.043725925927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45963.043725925927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45963.043725925927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45963.043725925927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45963.043725925927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45963.043725925927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45963.043725925927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45963.043725925927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45963.043725925927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45963.043725925927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45963.043725925927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45963.043725925927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45963.043725925927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45963.043725925927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45963.043725925927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45963.043725925927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45963.043725925927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45963.043725925927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45963.043725925927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45963.043725925927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45963.043725925927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45963.043725925927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45963.043725925927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45963.043725925927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45963.043725925927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45963.043725925927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45963.043725925927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45963.043725925927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45963.043725925927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45963.043725925927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45963.043725925927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45963.043725925927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45963.043725925927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45963.043725925927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45963.043725925927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45963.043725925927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45963.043725925927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45963.043725925927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45963.043725925927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45963.043725925927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45963.043725925927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45963.043725925927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45963.043725925927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45963.043725925927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45963.043725925927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45963.043725925927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45963.043725925927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45963.043725925927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45963.043725925927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45963.043725925927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45963.043725925927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45963.043725925927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45963.043725925927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45963.043725925927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45963.043725925927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45963.043725925927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45963.043725925927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45963.043725925927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45963.043725925927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45963.043725925927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45963.043725925927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45963.043725925927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45963.043725925927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45963.043725925927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45963.043725925927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45963.043725925927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45963.043725925927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45963.043725925927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45963.043725925927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45963.043725925927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45963.043725925927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45963.043725925927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45963.043725925927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45963.043725925927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45963.043725925927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45963.043725925927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45963.043725925927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45963.043725925927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45963.043725925927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45963.043725925927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45963.043725925927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45963.043725925927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45963.043725925927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45963.043725925927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45963.043725925927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45963.043725925927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45963.043725925927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45963.043725925927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45963.043725925927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45963.043725925927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45963.043725925927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45963.043725925927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45963.043725925927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45963.043725925927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45963.043725925927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45963.043725925927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45963.043725925927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45963.043725925927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45963.043725925927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45963.043725925927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45963.043725925927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45963.043725925927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45963.043725925927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45963.043725925927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45963.043725925927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45963.043725925927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45963.043725925927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45963.043725925927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45963.043725925927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45963.043725925927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45963.043725925927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45963.043725925927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45963.043725925927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45963.043725925927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45963.043725925927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45963.043725925927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45963.043725925927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45963.043725925927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45963.043725925927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45963.043725925927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45963.043725925927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45963.043725925927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45963.043725925927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45963.043725925927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45963.043725925927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45963.043725925927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45963.043725925927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45963.043725925927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45963.043725925927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45963.043725925927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45963.043725925927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45963.043725925927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45963.043725925927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45963.043725925927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45963.043725925927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45963.043725925927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45963.043725925927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45963.043725925927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45963.043725925927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45963.043725925927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45963.043725925927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45963.043725925927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45963.043725925927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45963.043725925927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45963.043725925927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45963.043725925927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45963.043725925927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45963.043725925927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45963.043725925927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45963.043725925927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45963.043725925927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45963.043725925927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45963.043725925927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45963.043725925927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45963.043725925927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45963.043725925927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45963.043725925927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45963.043725925927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45963.043725925927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45963.043725925927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45963.043725925927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45963.043725925927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45963.043725925927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45963.043725925927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45963.043725925927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45963.043725925927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45963.043725925927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45963.043725925927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45963.043725925927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45963.043725925927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45963.043725925927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45963.043725925927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45963.043725925927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45963.043725925927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45963.043725925927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45963.043725925927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45963.043725925927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45963.043725925927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45963.043725925927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45963.043725925927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45963.043725925927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45963.043725925927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45963.043725925927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45963.043725925927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45963.043725925927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45963.043725925927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45963.043725925927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45963.043725925927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45963.043725925927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45963.043725925927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45963.043725925927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45963.043725925927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45963.043725925927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45963.043725925927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45963.043725925927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45963.043725925927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45963.043725925927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45963.043725925927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45963.043725925927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45963.043725925927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45963.043725925927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45963.043725925927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45963.043725925927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45963.043725925927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45963.043725925927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45963.043725925927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45963.043725925927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45963.043725925927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45963.043725925927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45963.043725925927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45963.043725925927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45963.043725925927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45963.043725925927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45963.043725925927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45963.043725925927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45963.043725925927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45963.043725925927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45963.043725925927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45963.043725925927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45963.043725925927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45963.043725925927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45963.043725925927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45963.043725925927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45963.043725925927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45963.043725925927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45963.043725925927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45963.043725925927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45963.043725925927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45963.043725925927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45963.043725925927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45963.043725925927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45963.043725925927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45963.043725925927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45963.043725925927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45963.043725925927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45963.043725925927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45963.043725925927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45963.043725925927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45963.043725925927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45963.043725925927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45963.043725925927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45963.043725925927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45963.043725925927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45963.043725925927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45963.043725925927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45963.043725925927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45963.043725925927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45963.043725925927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45963.043725925927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45963.043725925927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45963.043725925927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45963.043725925927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45963.043725925927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45963.043725925927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45963.043725925927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45963.043725925927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45963.043725925927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45963.043725925927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45963.043725925927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45963.043725925927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45963.043725925927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45963.043725925927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45963.043725925927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45963.043725925927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45963.043725925927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45963.043725925927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45963.043725925927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45963.043725925927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45963.043725925927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45963.043725925927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45963.043725925927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45963.043725925927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45963.043725925927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45963.043725925927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45963.043725925927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45963.043725925927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45963.043725925927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45963.043725925927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45963.043725925927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45963.043725925927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45963.043725925927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45963.043725925927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45963.043725925927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45963.043725925927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45963.043725925927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45963.043725925927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45963.043725925927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45963.043725925927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45963.043725925927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45963.043725925927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45963.043725925927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45963.043725925927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45963.043725925927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45963.043725925927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45963.043725925927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45963.043725925927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45963.043725925927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45963.043725925927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45963.043725925927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45963.043725925927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45963.043725925927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45963.043725925927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45963.043725925927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45963.043725925927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45963.043725925927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45963.043725925927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45963.043725925927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45963.043725925927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45963.043725925927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45963.043725925927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45963.043725925927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45963.043725925927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45963.043725925927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45963.043725925927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45963.043725925927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45963.043725925927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45963.043725925927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45963.043725925927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45963.043725925927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45963.043725925927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45963.043725925927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45963.043725925927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45963.043725925927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45963.043725925927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45963.043725925927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45963.043725925927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45963.043725925927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45963.043725925927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45963.043725925927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45963.043725925927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45963.043725925927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45963.043725925927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45963.043725925927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45963.043725925927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45963.043725925927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45963.043725925927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45963.043725925927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45963.043725925927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45963.043725925927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45963.043725925927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45963.043725925927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45963.043725925927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45963.043725925927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45963.043725925927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45963.043725925927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45963.043725925927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45963.043725925927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45963.043725925927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45963.043725925927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45963.043725925927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45963.043725925927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45963.043725925927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45963.043725925927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45963.043725925927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45963.043725925927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45963.043725925927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45963.043725925927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45963.043725925927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45963.043725925927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45963.043725925927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45963.043725925927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45963.043725925927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45963.043725925927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45963.043725925927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45963.043725925927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45963.043725925927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45963.043725925927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45963.043725925927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45963.043725925927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45963.043725925927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45963.043725925927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45963.043725925927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45963.043725925927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45963.043725925927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45963.043725925927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45963.043725925927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45963.043725925927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45963.043725925927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45963.043725925927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45963.043725925927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45963.043725925927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45963.043725925927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45963.043725925927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45963.043725925927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45963.043725925927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45963.043725925927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45963.043725925927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45963.043725925927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45963.043725925927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45963.043725925927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45963.043725925927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45963.043725925927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45963.043725925927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45963.043725925927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45963.043725925927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45963.043725925927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45963.043725925927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45963.043725925927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45963.043725925927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45963.043725925927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45963.043725925927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45963.043725925927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45963.043725925927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45963.043725925927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45963.043725925927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45963.043725925927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45963.043725925927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45963.043725925927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45963.043725925927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45963.043725925927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45963.043725925927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45963.043725925927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45963.043725925927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45963.043725925927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45963.043725925927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45963.043725925927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45963.043725925927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45963.043725925927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45963.043725925927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45963.043725925927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45963.043725925927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45963.043725925927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45963.043725925927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45963.043725925927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45963.043725925927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45963.043725925927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45963.043725925927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45963.043725925927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45963.043725925927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45963.043725925927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45963.043725925927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45963.043725925927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45963.043725925927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45963.043725925927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45963.043725925927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45963.043725925927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45963.043725925927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45963.043725925927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45963.043725925927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45963.043725925927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45963.043725925927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45963.043725925927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45963.043725925927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45963.043725925927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45963.043725925927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45963.043725925927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45963.043725925927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45963.043725925927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45963.043725925927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45963.043725925927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45963.043725925927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45963.043725925927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45963.043725925927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45963.043725925927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45963.043725925927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45963.043725925927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45963.043725925927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45963.043725925927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45963.043725925927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45963.043725925927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45963.043725925927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45963.043725925927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45963.043725925927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45963.043725925927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45963.043725925927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45963.043725925927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45963.043725925927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45963.043725925927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45963.043725925927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45963.043725925927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45963.043725925927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45963.043725925927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45963.043725925927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45963.043725925927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45963.043725925927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45963.043725925927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45963.043725925927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45963.043725925927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45963.043725925927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45963.043725925927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45963.043725925927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45963.043725925927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45963.043725925927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45963.043725925927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45963.043725925927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45963.043725925927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45963.043725925927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45963.043725925927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45963.043725925927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45963.043725925927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45963.043725925927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45963.043725925927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45963.043725925927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45963.043725925927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45963.043725925927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45963.043725925927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45963.043725925927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45963.043725925927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45963.043725925927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45963.043725925927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45963.043725925927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45963.043725925927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45963.043725925927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45963.043725925927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45963.043725925927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45963.043725925927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45963.043725925927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45963.043725925927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45963.043725925927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45963.043725925927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45963.043725925927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45963.043725925927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45963.043725925927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45963.043725925927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45963.043725925927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45963.043725925927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45963.043725925927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45963.043725925927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45963.043725925927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45963.043725925927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45963.043725925927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45963.043725925927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45963.043725925927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45963.043725925927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45963.043725925927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45963.043725925927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45963.043725925927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45963.043725925927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45963.043725925927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45963.043725925927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45963.043725925927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45963.043725925927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45963.043725925927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45963.043725925927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45963.043725925927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45963.043725925927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45963.043725925927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45963.043725925927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45963.043725925927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45963.043725925927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45963.043725925927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45963.043725925927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45963.043725925927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45963.043725925927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45963.043725925927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45963.043725925927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45963.043725925927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45963.043725925927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45963.043725925927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45963.043725925927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45963.043725925927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45963.043725925927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45963.043725925927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45963.043725925927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45963.043725925927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45963.043725925927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45963.043725925927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45963.043725925927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45963.043725925927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45963.043725925927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45963.043725925927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45963.043725925927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45963.043725925927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45963.043725925927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45963.043725925927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45963.043725925927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45963.043725925927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45963.043725925927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45963.043725925927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45963.043725925927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45963.043725925927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45963.043725925927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45963.043725925927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45963.043725925927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45963.043725925927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45963.043725925927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45963.043725925927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45963.043725925927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45963.043725925927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45963.043725925927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45963.043725925927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45963.043725925927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45963.043725925927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45963.043725925927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45963.043725925927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45963.043725925927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45963.043725925927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45963.043725925927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45963.043725925927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45963.043725925927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45963.043725925927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45963.043725925927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45963.043725925927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45963.043725925927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45963.043725925927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45963.043725925927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45963.043725925927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45963.043725925927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45963.043725925927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45963.043725925927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45963.043725925927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45963.043725925927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45963.043725925927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45963.043725925927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45963.043725925927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45963.043725925927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45963.043725925927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45963.043725925927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45963.043725925927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45963.043725925927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45963.043725925927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45963.043725925927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45963.043725925927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45963.043725925927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45963.043725925927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45963.043725925927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45963.043725925927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45963.043725925927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45963.043725925927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45963.043725925927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45963.043725925927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45963.043725925927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45963.043725925927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45963.043725925927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45963.043725925927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45963.043725925927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45963.043725925927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45963.043725925927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45963.043725925927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45963.043725925927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45963.043725925927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45963.043725925927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45963.043725925927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45963.043725925927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45963.043725925927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45963.043725925927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45963.043725925927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45963.043725925927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45963.043725925927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45963.043725925927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45963.043725925927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45963.043725925927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45963.043725925927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45963.043725925927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45963.043725925927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45963.043725925927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45963.043725925927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45963.043725925927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45963.043725925927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45963.043725925927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45963.043725925927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45963.043725925927</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45963.043725925927</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259.5630083333308</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2.0749759259269922</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6.0519907405250706E-2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45963.043725925927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45963.043725925927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45963.043725925927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45963.043725925927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45963.043725925927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45963.043725925927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45963.043725925927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45963.043725925927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45963.043725925927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45963.043725925927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45963.043725925927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45963.043725925927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45963.043725925927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45963.043725925927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45963.043725925927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45963.043725925927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45963.043725925927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45963.043725925927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45963.043725925927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45963.043725925927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45963.043725925927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45963.043725925927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45963.043725925927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45963.043725925927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45963.043725925927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45963.043725925927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45963.043725925927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45963.043725925927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45963.043725925927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45963.043725925927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45963.043725925927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45963.043725925927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45963.043725925927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45963.043725925927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45963.043725925927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45963.043725925927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45963.043725925927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45963.043725925927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45963.043725925927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45963.043725925927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45963.043725925927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45963.043725925927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45963.043725925927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45963.043725925927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45963.043725925927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45963.043725925927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45963.043725925927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45963.043725925927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45963.043725925927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45963.043725925927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45963.043725925927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45963.043725925927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45963.043725925927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45963.043725925927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45963.043725925927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45963.043725925927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45963.043725925927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45963.043725925927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45963.043725925927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45963.043725925927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45963.043725925927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45963.043725925927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45963.043725925927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45963.043725925927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45963.043725925927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45963.043725925927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45963.043725925927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45963.043725925927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45963.043725925927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45963.043725925927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45963.043725925927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45963.043725925927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45963.043725925927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45963.043725925927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45963.043725925927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45963.043725925927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45963.043725925927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45963.043725925927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45963.043725925927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45963.043725925927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45963.043725925927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45963.043725925927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45963.043725925927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45963.043725925927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45963.043725925927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45963.043725925927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45963.043725925927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45963.043725925927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45963.043725925927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45963.043725925927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45963.043725925927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45963.043725925927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45963.043725925927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45963.043725925927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45963.043725925927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45963.043725925927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45963.043725925927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45963.043725925927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45963.043725925927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45963.043725925927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45963.043725925927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45963.043725925927</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45963.043725925927</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45963.043725925927</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45963.043725925927</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45963.043725925927</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71.211665740738681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36.854848611110356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14.382614814814588</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45963.043725925927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45963.043725925927</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45963.043725925927</v>
      </c>
      <c r="H7" s="152"/>
      <c r="I7" s="151" t="str">
        <f>IFERROR(VLOOKUP(D7,DB!A:F,6,0),"")</f>
        <v/>
      </c>
      <c r="J7" s="151" t="str">
        <f>IFERROR(VLOOKUP(D7,DB!A:G,7,0),"")</f>
        <v/>
      </c>
      <c r="K7" s="151"/>
      <c r="L7" s="151" t="str">
        <f>IFERROR(VLOOKUP(D7,DB!A:I,9,0),"")</f>
        <v/>
      </c>
    </row>
    <row r="8" spans="1:13" ht="15">
      <c r="A8" s="151"/>
      <c r="B8" s="151" t="str">
        <f>IFERROR(VLOOKUP(D8,DB!A:K,11,0),"")</f>
        <v>R5</v>
      </c>
      <c r="C8" s="151"/>
      <c r="D8" s="151" t="s">
        <v>35646</v>
      </c>
      <c r="E8" s="151"/>
      <c r="F8" s="152"/>
      <c r="G8" s="153">
        <f ca="1">IFERROR(NOW()-F8,"")</f>
        <v>45963.043725925927</v>
      </c>
      <c r="H8" s="152"/>
      <c r="I8" s="151" t="str">
        <f>IFERROR(VLOOKUP(D8,DB!A:F,6,0),"")</f>
        <v>SCECO</v>
      </c>
      <c r="J8" s="151" t="str">
        <f>IFERROR(VLOOKUP(D8,DB!A:G,7,0),"")</f>
        <v>No BB Shifted</v>
      </c>
      <c r="K8" s="151"/>
      <c r="L8" s="151" t="str">
        <f>IFERROR(VLOOKUP(D8,DB!A:I,9,0),"")</f>
        <v>Latis</v>
      </c>
    </row>
    <row r="9" spans="1:13" ht="15">
      <c r="A9" s="151"/>
      <c r="B9" s="151" t="str">
        <f>IFERROR(VLOOKUP(D9,DB!A:K,11,0),"")</f>
        <v/>
      </c>
      <c r="C9" s="151"/>
      <c r="D9" s="151"/>
      <c r="E9" s="151"/>
      <c r="F9" s="152"/>
      <c r="G9" s="153">
        <f ca="1">IFERROR(NOW()-F9,"")</f>
        <v>45963.043725925927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45963.043725925927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45963.043725925927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45963.043725925927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45963.043725925927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45963.043725925927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45963.043725925927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45963.043725925927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45963.043725925927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45963.043725925927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45963.043725925927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45963.043725925927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45963.043725925927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45963.043725925927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45963.043725925927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45963.043725925927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45963.043725925927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45963.043725925927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45963.043725925927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45963.043725925927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45963.043725925927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45963.043725925927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45963.043725925927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45963.043725925927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45963.043725925927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45963.043725925927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45963.043725925927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45963.043725925927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45963.043725925927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45963.043725925927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45963.043725925927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45963.043725925927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45963.043725925927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45963.043725925927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45963.043725925927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45963.043725925927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45963.043725925927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45963.043725925927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45963.043725925927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45963.043725925927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45963.043725925927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45963.043725925927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45963.043725925927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45963.043725925927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45963.043725925927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45963.043725925927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45963.043725925927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45963.043725925927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45963.043725925927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45963.043725925927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45963.043725925927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45963.043725925927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45963.043725925927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45963.043725925927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45963.043725925927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45963.043725925927</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45963.043725925927</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45963.043725925927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45963.043725925927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45963.043725925927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45963.043725925927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45963.043725925927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45963.043725925927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45963.043725925927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45963.043725925927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45963.043725925927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45963.043725925927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45963.043725925927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45963.043725925927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45963.043725925927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45963.043725925927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45963.043725925927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45963.043725925927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45963.043725925927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45963.043725925927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45963.043725925927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45963.043725925927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45963.043725925927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45963.043725925927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45963.043725925927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45963.043725925927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45963.043725925927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45963.043725925927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45963.043725925927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45963.043725925927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45963.043725925927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45963.043725925927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45963.043725925927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45963.043725925927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45963.043725925927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45963.043725925927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45963.043725925927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45963.043725925927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45963.043725925927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45963.043725925927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45963.043725925927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45963.043725925927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45963.043725925927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45963.043725925927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45963.043725925927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45963.043725925927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45963.043725925927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45963.043725925927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45963.043725925927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45963.043725925927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45963.043725925927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45963.043725925927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45963.043725925927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45963.043725925927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45963.043725925927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45963.043725925927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45963.043725925927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45963.043725925927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45963.043725925927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45963.043725925927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45963.043725925927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45963.043725925927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45963.043725925927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45963.043725925927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45963.043725925927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45963.043725925927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45963.043725925927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45963.043725925927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45963.043725925927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45963.043725925927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45963.043725925927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45963.043725925927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45963.043725925927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45963.043725925927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45963.043725925927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45963.043725925927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45963.043725925927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45963.043725925927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45963.043725925927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45963.043725925927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45963.043725925927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45963.043725925927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45963.043725925927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45963.043725925927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45963.043725925927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45963.043725925927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45963.043725925927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45963.043725925927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45963.043725925927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45963.043725925927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45963.043725925927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45963.043725925927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45963.043725925927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45963.043725925927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45963.043725925927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45963.043725925927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45963.043725925927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45963.043725925927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45963.043725925927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45963.043725925927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45963.043725925927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45963.043725925927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45963.043725925927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45963.043725925927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45963.043725925927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45963.043725925927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45963.043725925927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45963.043725925927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45963.043725925927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45963.043725925927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45963.043725925927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45963.043725925927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45963.043725925927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45963.043725925927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45963.043725925927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45963.043725925927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45963.043725925927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45963.043725925927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45963.043725925927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45963.043725925927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45963.043725925927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45963.043725925927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45963.043725925927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45963.043725925927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45963.043725925927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45963.043725925927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45963.043725925927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45963.043725925927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45963.043725925927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45963.043725925927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45963.043725925927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45963.043725925927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45963.043725925927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45963.043725925927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45963.043725925927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45963.043725925927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45963.043725925927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45963.043725925927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45963.043725925927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45963.043725925927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45963.043725925927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45963.043725925927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45963.043725925927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45963.043725925927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45963.043725925927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45963.043725925927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45963.043725925927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45963.043725925927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45963.043725925927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45963.043725925927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45963.043725925927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45963.043725925927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45963.043725925927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45963.043725925927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45963.043725925927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45963.043725925927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45963.043725925927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45963.043725925927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45963.043725925927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45963.043725925927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45963.043725925927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45963.043725925927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45963.043725925927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45963.043725925927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45963.043725925927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45963.043725925927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45963.043725925927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45963.043725925927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45963.043725925927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45963.043725925927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45963.043725925927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45963.043725925927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45963.043725925927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45963.043725925927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45963.043725925927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45963.043725925927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45963.043725925927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45963.043725925927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45963.043725925927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45963.043725925927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45963.043725925927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45963.043725925927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45963.043725925927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45963.043725925927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45963.043725925927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45963.043725925927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45963.043725925927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45963.043725925927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45963.043725925927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45963.043725925927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45963.043725925927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45963.043725925927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45963.043725925927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45963.043725925927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45963.043725925927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45963.043725925927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45963.043725925927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45963.043725925927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45963.043725925927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45963.043725925927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45963.043725925927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45963.043725925927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45963.043725925927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45963.043725925927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45963.043725925927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45963.043725925927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45963.043725925927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45963.043725925927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45963.043725925927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45963.043725925927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45963.043725925927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45963.043725925927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45963.043725925927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45963.043725925927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45963.043725925927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45963.043725925927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45963.043725925927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45963.043725925927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45963.043725925927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45963.043725925927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45963.043725925927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45963.043725925927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45963.043725925927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45963.043725925927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45963.043725925927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45963.043725925927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45963.043725925927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45963.043725925927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45963.043725925927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45963.043725925927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45963.043725925927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45963.043725925927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45963.043725925927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45963.043725925927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45963.043725925927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45963.043725925927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45963.043725925927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45963.043725925927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45963.043725925927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45963.043725925927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45963.043725925927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45963.043725925927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45963.043725925927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45963.043725925927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45963.043725925927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45963.043725925927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45963.043725925927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45963.043725925927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45963.043725925927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45963.043725925927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45963.043725925927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45963.043725925927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45963.043725925927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45963.043725925927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45963.043725925927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45963.043725925927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45963.043725925927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45963.043725925927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45963.043725925927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45963.043725925927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45963.043725925927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45963.043725925927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45963.043725925927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45963.043725925927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45963.043725925927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45963.043725925927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45963.043725925927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45963.043725925927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45963.043725925927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45963.043725925927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45963.043725925927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45963.043725925927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45963.043725925927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45963.043725925927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45963.043725925927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45963.043725925927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45963.043725925927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45963.043725925927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45963.043725925927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45963.043725925927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45963.043725925927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45963.043725925927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45963.043725925927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45963.043725925927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45963.043725925927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45963.043725925927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45963.043725925927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45963.043725925927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45963.043725925927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45963.043725925927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45963.043725925927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45963.043725925927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45963.043725925927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45963.043725925927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45963.043725925927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45963.043725925927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45963.043725925927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45963.043725925927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45963.043725925927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45963.043725925927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45963.043725925927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45963.043725925927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45963.043725925927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45963.043725925927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45963.043725925927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45963.043725925927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45963.043725925927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45963.043725925927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45963.043725925927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45963.043725925927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45963.043725925927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45963.043725925927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45963.043725925927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45963.043725925927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45963.043725925927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45963.043725925927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45963.043725925927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45963.043725925927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45963.043725925927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45963.043725925927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45963.043725925927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45963.043725925927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45963.043725925927</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R6</v>
      </c>
      <c r="C2" s="104">
        <v>1</v>
      </c>
      <c r="D2" s="102" t="s">
        <v>34850</v>
      </c>
      <c r="E2" s="102" t="s">
        <v>39125</v>
      </c>
      <c r="F2" s="106"/>
      <c r="G2" s="76">
        <f ca="1">IFERROR(NOW()-F2,"-")</f>
        <v>45963.043725925927</v>
      </c>
      <c r="H2" s="106">
        <v>45963.010358796295</v>
      </c>
      <c r="I2" s="102" t="str">
        <f>IFERROR(VLOOKUP(D2,DB!A:F,6,0),"")</f>
        <v>SCECO</v>
      </c>
      <c r="J2" s="101" t="str">
        <f>IFERROR(VLOOKUP(D2,DB!A:G,7,0),"")</f>
        <v>In progress</v>
      </c>
      <c r="K2" s="107" t="s">
        <v>39126</v>
      </c>
      <c r="L2" s="108" t="str">
        <f>IFERROR(VLOOKUP(D2,DB!A:I,9,0),"")</f>
        <v>Latis</v>
      </c>
    </row>
    <row r="3" spans="1:16383" ht="31.5" customHeight="1">
      <c r="A3" s="103"/>
      <c r="B3" s="102" t="str">
        <f>IFERROR(VLOOKUP(D3,DB!A:K,11,0),"")</f>
        <v/>
      </c>
      <c r="C3" s="104"/>
      <c r="D3" s="102"/>
      <c r="E3" s="105"/>
      <c r="F3" s="106"/>
      <c r="G3" s="76">
        <f ca="1">IFERROR(NOW()-F3,"-")</f>
        <v>45963.043725925927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45963.043725925927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45963.043725925927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45963.043725925927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45963.043725925927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45963.043725925927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45963.043725925927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45963.043725925927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45963.043725925927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45963.043725925927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45963.043725925927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45963.043725925927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45963.043725925927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45963.043725925927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45963.043725925927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45963.043725925927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45963.043725925927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45963.043725925927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45963.043725925927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45963.043725925927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45963.043725925927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45963.043725925927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45963.043725925927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45963.043725925927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45963.043725925927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45963.043725925927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45963.043725925927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45963.043725925927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45963.043725925927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45963.043725925927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45963.043725925927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45963.043725925927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45963.043725925927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2025-11-01T22:03:02Z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