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39" documentId="120_S{2AC9BD13-BADA-5192-A53E-5A8FF88502F6}" xr6:coauthVersionLast="47" xr6:coauthVersionMax="47" xr10:uidLastSave="{9E9C554D-8C66-4750-AD39-692BD371F48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<sst xmlns="http://schemas.openxmlformats.org/spreadsheetml/2006/main" count="180293" uniqueCount="39129">
  <si>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</si>
  <si>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</si>
  <si>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</si>
  <si>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</si>
  <si>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</si>
  <si>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</si>
  <si>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</si>
  <si>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</si>
  <si>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</si>
  <si>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</si>
  <si>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</si>
  <si>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</si>
  <si>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</si>
  <si>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</si>
  <si>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</si>
  <si>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</si>
  <si>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</si>
  <si>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</si>
  <si>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</si>
  <si>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</si>
  <si>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</si>
  <si>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</si>
  <si>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</si>
  <si>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</si>
  <si>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</si>
  <si>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</si>
  <si>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</si>
  <si>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</si>
  <si>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</si>
  <si>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</si>
  <si>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</si>
  <si>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</si>
  <si>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</si>
  <si>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</si>
  <si>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</si>
  <si>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</si>
  <si>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</si>
  <si>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</si>
  <si>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</si>
  <si>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</si>
  <si>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</si>
  <si>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</si>
  <si>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</si>
  <si>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</si>
  <si>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</si>
  <si>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</si>
  <si>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</si>
  <si>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</si>
  <si>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</si>
  <si>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</si>
  <si>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</si>
  <si>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</si>
  <si>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</si>
  <si>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</si>
  <si>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</si>
  <si>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</si>
  <si>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</si>
  <si>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</si>
  <si>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</si>
  <si>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</si>
  <si>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</si>
  <si>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</si>
  <si>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</si>
  <si>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</si>
  <si>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</si>
  <si>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</si>
  <si>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</si>
  <si>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</si>
  <si>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</si>
  <si>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</si>
  <si>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</si>
  <si>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</si>
  <si>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</si>
  <si>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</si>
  <si>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</si>
  <si>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</si>
  <si>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</si>
  <si>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</si>
  <si>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</si>
  <si>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</si>
  <si>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</si>
  <si>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</si>
  <si>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</si>
  <si>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</si>
  <si>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</si>
  <si>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</si>
  <si>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</si>
  <si>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</si>
  <si>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</si>
  <si>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</si>
  <si>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</si>
  <si>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</si>
  <si>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</si>
  <si>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</si>
  <si>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</si>
  <si>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</si>
  <si>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</si>
  <si>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</si>
  <si>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</si>
  <si>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</si>
  <si>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</si>
  <si>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</si>
  <si>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</si>
  <si>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</si>
  <si>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</si>
  <si>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</si>
  <si>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</si>
  <si>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</si>
  <si>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</si>
  <si>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</si>
  <si>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</si>
  <si>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</si>
  <si>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</si>
  <si>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</si>
  <si>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</si>
  <si>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</si>
  <si>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</si>
  <si>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</si>
  <si>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</si>
  <si>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</si>
  <si>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</si>
  <si>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</si>
  <si>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</si>
  <si>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</si>
  <si>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</si>
  <si>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</si>
  <si>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</si>
  <si>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</si>
  <si>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</si>
  <si>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</si>
  <si>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</si>
  <si>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</si>
  <si>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</si>
  <si>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</si>
  <si>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</si>
  <si>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</si>
  <si>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</si>
  <si>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</si>
  <si>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</si>
  <si>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</si>
  <si>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</si>
  <si>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</si>
  <si>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</si>
  <si>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</si>
  <si>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</si>
  <si>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</si>
  <si>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</si>
  <si>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</si>
  <si>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</si>
  <si>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</si>
  <si>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</si>
  <si>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</si>
  <si>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</si>
  <si>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</si>
  <si>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</si>
  <si>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</si>
  <si>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</si>
  <si>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</si>
  <si>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</si>
  <si>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</si>
  <si>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</si>
  <si>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</si>
  <si>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</si>
  <si>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</si>
  <si>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</si>
  <si>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</si>
  <si>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</si>
  <si>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</si>
  <si>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</si>
  <si>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</si>
  <si>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</si>
  <si>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</si>
  <si>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</si>
  <si>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</si>
  <si>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</si>
  <si>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</si>
  <si>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</si>
  <si>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</si>
  <si>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</si>
  <si>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</si>
  <si>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</si>
  <si>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</si>
  <si>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</si>
  <si>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</si>
  <si>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</si>
  <si>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</si>
  <si>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</si>
  <si>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</si>
  <si>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</si>
  <si>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</si>
  <si>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</si>
  <si>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</si>
  <si>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</si>
  <si>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</si>
  <si>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</si>
  <si>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</si>
  <si>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</si>
  <si>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</si>
  <si>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</si>
  <si>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</si>
  <si>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</si>
  <si>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</si>
  <si>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</si>
  <si>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</si>
  <si>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</si>
  <si>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</si>
  <si>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</si>
  <si>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</si>
  <si>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</si>
  <si>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</si>
  <si>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</si>
  <si>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</si>
  <si>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</si>
  <si>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</si>
  <si>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</si>
  <si>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</si>
  <si>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</si>
  <si>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</si>
  <si>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</si>
  <si>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</si>
  <si>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</si>
  <si>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</si>
  <si>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</si>
  <si>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</si>
  <si>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</si>
  <si>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</si>
  <si>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</si>
  <si>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</si>
  <si>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</si>
  <si>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</si>
  <si>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</si>
  <si>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</si>
  <si>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</si>
  <si>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</si>
  <si>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</si>
  <si>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</si>
  <si>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</si>
  <si>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</si>
  <si>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</si>
  <si>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</si>
  <si>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</si>
  <si>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</si>
  <si>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</si>
  <si>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</si>
  <si>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</si>
  <si>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</si>
  <si>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</si>
  <si>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</si>
  <si>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</si>
  <si>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</si>
  <si>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</si>
  <si>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</si>
  <si>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</si>
  <si>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</si>
  <si>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</si>
  <si>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</si>
  <si>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</si>
  <si>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</si>
  <si>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</si>
  <si>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</si>
  <si>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</si>
  <si>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</si>
  <si>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</si>
  <si>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</si>
  <si>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</si>
  <si>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</si>
  <si>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</si>
  <si>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</si>
  <si>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</si>
  <si>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</si>
  <si>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</si>
  <si>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</si>
  <si>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</si>
  <si>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</si>
  <si>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</si>
  <si>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</si>
  <si>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</si>
  <si>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</si>
  <si>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</si>
  <si>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</si>
  <si>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</si>
  <si>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</si>
  <si>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</si>
  <si>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</si>
  <si>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</si>
  <si>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</si>
  <si>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</si>
  <si>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</si>
  <si>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</si>
  <si>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</si>
  <si>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</si>
  <si>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</si>
  <si>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</si>
  <si>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</si>
  <si>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</si>
  <si>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</si>
  <si>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</si>
  <si>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</si>
  <si>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</si>
  <si>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</si>
  <si>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</si>
  <si>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</si>
  <si>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</si>
  <si>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</si>
  <si>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</si>
  <si>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</si>
  <si>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</si>
  <si>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</si>
  <si>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</si>
  <si>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</si>
  <si>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</si>
  <si>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</si>
  <si>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</si>
  <si>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</si>
  <si>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</si>
  <si>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</si>
  <si>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</si>
  <si>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</si>
  <si>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</si>
  <si>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</si>
  <si>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</si>
  <si>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</si>
  <si>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</si>
  <si>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</si>
  <si>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</si>
  <si>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</si>
  <si>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</si>
  <si>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</si>
  <si>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</si>
  <si>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</si>
  <si>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</si>
  <si>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</si>
  <si>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</si>
  <si>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</si>
  <si>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</si>
  <si>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</si>
  <si>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</si>
  <si>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</si>
  <si>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</si>
  <si>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</si>
  <si>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</si>
  <si>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</si>
  <si>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</si>
  <si>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</si>
  <si>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</si>
  <si>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</si>
  <si>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</si>
  <si>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</si>
  <si>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</si>
  <si>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</si>
  <si>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</si>
  <si>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</si>
  <si>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</si>
  <si>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</si>
  <si>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</si>
  <si>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</si>
  <si>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</si>
  <si>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</si>
  <si>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</si>
  <si>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</si>
  <si>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</si>
  <si>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</si>
  <si>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</si>
  <si>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</si>
  <si>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</si>
  <si>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</si>
  <si>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</si>
  <si>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</si>
  <si>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</si>
  <si>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</si>
  <si>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</si>
  <si>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</si>
  <si>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</si>
  <si>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</si>
  <si>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</si>
  <si>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</si>
  <si>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</si>
  <si>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</si>
  <si>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</si>
  <si>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</si>
  <si>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</si>
  <si>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</si>
  <si>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</si>
  <si>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</si>
  <si>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</si>
  <si>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</si>
  <si>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</si>
  <si>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</si>
  <si>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</si>
  <si>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</si>
  <si>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</si>
  <si>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</si>
  <si>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</si>
  <si>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</si>
  <si>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</si>
  <si>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</si>
  <si>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</si>
  <si>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</si>
  <si>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</si>
  <si>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</si>
  <si>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</si>
  <si>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</si>
  <si>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</si>
  <si>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</si>
  <si>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</si>
  <si>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</si>
  <si>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</si>
  <si>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</si>
  <si>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</si>
  <si>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</si>
  <si>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</si>
  <si>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</si>
  <si>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</si>
  <si>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</si>
  <si>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</si>
  <si>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</si>
  <si>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</si>
  <si>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</si>
  <si>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</si>
  <si>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</si>
  <si>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</si>
  <si>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</si>
  <si>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</si>
  <si>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</si>
  <si>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</si>
  <si>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</si>
  <si>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</si>
  <si>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</si>
  <si>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</si>
  <si>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</si>
  <si>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</si>
  <si>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</si>
  <si>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</si>
  <si>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</si>
  <si>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</si>
  <si>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</si>
  <si>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</si>
  <si>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</si>
  <si>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</si>
  <si>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</si>
  <si>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</si>
  <si>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</si>
  <si>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</si>
  <si>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</si>
  <si>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</si>
  <si>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</si>
  <si>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</si>
  <si>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</si>
  <si>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</si>
  <si>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</si>
  <si>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</si>
  <si>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</si>
  <si>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</si>
  <si>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</si>
  <si>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</si>
  <si>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</si>
  <si>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</si>
  <si>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</si>
  <si>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</si>
  <si>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</si>
  <si>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</si>
  <si>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</si>
  <si>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</si>
  <si>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</si>
  <si>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</si>
  <si>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</si>
  <si>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</si>
  <si>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</si>
  <si>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</si>
  <si>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</si>
  <si>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</si>
  <si>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</si>
  <si>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</si>
  <si>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</si>
  <si>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</si>
  <si>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</si>
  <si>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</si>
  <si>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</si>
  <si>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</si>
  <si>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</si>
  <si>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</si>
  <si>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</si>
  <si>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</si>
  <si>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</si>
  <si>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</si>
  <si>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</si>
  <si>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</si>
  <si>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</si>
  <si>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</si>
  <si>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</si>
  <si>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</si>
  <si>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</si>
  <si>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</si>
  <si>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</si>
  <si>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</si>
  <si>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</si>
  <si>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</si>
  <si>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</si>
  <si>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</si>
  <si>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</si>
  <si>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</si>
  <si>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</si>
  <si>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</si>
  <si>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</si>
  <si>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</si>
  <si>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</si>
  <si>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</si>
  <si>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</si>
  <si>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</si>
  <si>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</si>
  <si>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</si>
  <si>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</si>
  <si>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</si>
  <si>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</si>
  <si>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</si>
  <si>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</si>
  <si>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</si>
  <si>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</si>
  <si>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</si>
  <si>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</si>
  <si>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</si>
  <si>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</si>
  <si>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</si>
  <si>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</si>
  <si>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</si>
  <si>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</si>
  <si>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</si>
  <si>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</si>
  <si>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</si>
  <si>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</si>
  <si>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</si>
  <si>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</si>
  <si>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</si>
  <si>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</si>
  <si>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</si>
  <si>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</si>
  <si>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</si>
  <si>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</si>
  <si>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</si>
  <si>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</si>
  <si>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</si>
  <si>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</si>
  <si>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</si>
  <si>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</si>
  <si>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</si>
  <si>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</si>
  <si>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</si>
  <si>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</si>
  <si>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</si>
  <si>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</si>
  <si>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</si>
  <si>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</si>
  <si>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</si>
  <si>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</si>
  <si>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</si>
  <si>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</si>
  <si>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</si>
  <si>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</si>
  <si>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</si>
  <si>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</si>
  <si>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</si>
  <si>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</si>
  <si>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</si>
  <si>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</si>
  <si>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</si>
  <si>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</si>
  <si>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</si>
  <si>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</si>
  <si>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</si>
  <si>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</si>
  <si>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</si>
  <si>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</si>
  <si>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</si>
  <si>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</si>
  <si>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</si>
  <si>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</si>
  <si>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</si>
  <si>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</si>
  <si>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</si>
  <si>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</si>
  <si>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</si>
  <si>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</si>
  <si>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</si>
  <si>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</si>
  <si>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</si>
  <si>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</si>
  <si>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</si>
  <si>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</si>
  <si>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</si>
  <si>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</si>
  <si>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</si>
  <si>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</si>
  <si>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</si>
  <si>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</si>
  <si>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</si>
  <si>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</si>
  <si>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</si>
  <si>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</si>
  <si>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</si>
  <si>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</si>
  <si>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</si>
  <si>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</si>
  <si>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</si>
  <si>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</si>
  <si>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</si>
  <si>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</si>
  <si>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</si>
  <si>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</si>
  <si>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</si>
  <si>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</si>
  <si>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</si>
  <si>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</si>
  <si>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</si>
  <si>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</si>
  <si>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</si>
  <si>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</si>
  <si>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</si>
  <si>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</si>
  <si>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</si>
  <si>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</si>
  <si>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</si>
  <si>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</si>
  <si>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</si>
  <si>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</si>
  <si>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</si>
  <si>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</si>
  <si>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</si>
  <si>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</si>
  <si>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</si>
  <si>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</si>
  <si>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</si>
  <si>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</si>
  <si>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</si>
  <si>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</si>
  <si>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</si>
  <si>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</si>
  <si>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</si>
  <si>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</si>
  <si>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</si>
  <si>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</si>
  <si>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</si>
  <si>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</si>
  <si>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</si>
  <si>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</si>
  <si>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</si>
  <si>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</si>
  <si>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</si>
  <si>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</si>
  <si>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</si>
  <si>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</si>
  <si>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</si>
  <si>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</si>
  <si>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</si>
  <si>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</si>
  <si>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</si>
  <si>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</si>
  <si>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</si>
  <si>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</si>
  <si>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</si>
  <si>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</si>
  <si>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</si>
  <si>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</si>
  <si>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</si>
  <si>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</si>
  <si>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</si>
  <si>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</si>
  <si>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</si>
  <si>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</si>
  <si>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</si>
  <si>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</si>
  <si>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</si>
  <si>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</si>
  <si>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</si>
  <si>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</si>
  <si>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</si>
  <si>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</si>
  <si>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</si>
  <si>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</si>
  <si>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</si>
  <si>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</si>
  <si>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</si>
  <si>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</si>
  <si>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</si>
  <si>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</si>
  <si>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</si>
  <si>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</si>
  <si>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</si>
  <si>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</si>
  <si>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</si>
  <si>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</si>
  <si>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</si>
  <si>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</si>
  <si>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</si>
  <si>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</si>
  <si>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</si>
  <si>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</si>
  <si>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</si>
  <si>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</si>
  <si>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</si>
  <si>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</si>
  <si>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</si>
  <si>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</si>
  <si>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</si>
  <si>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</si>
  <si>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</si>
  <si>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</si>
  <si>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</si>
  <si>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</si>
  <si>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</si>
  <si>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</si>
  <si>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</si>
  <si>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</si>
  <si>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</si>
  <si>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</si>
  <si>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</si>
  <si>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</si>
  <si>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</si>
  <si>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</si>
  <si>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</si>
  <si>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</si>
  <si>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</si>
  <si>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</si>
  <si>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</si>
  <si>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</si>
  <si>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</si>
  <si>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</si>
  <si>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</si>
  <si>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</si>
  <si>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</si>
  <si>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</si>
  <si>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</si>
  <si>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</si>
  <si>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</si>
  <si>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</si>
  <si>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</si>
  <si>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</si>
  <si>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</si>
  <si>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</si>
  <si>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</si>
  <si>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</si>
  <si>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</si>
  <si>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</si>
  <si>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</si>
  <si>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</si>
  <si>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</si>
  <si>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</si>
  <si>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</si>
  <si>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</si>
  <si>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</si>
  <si>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</si>
  <si>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</si>
  <si>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</si>
  <si>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</si>
  <si>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</si>
  <si>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</si>
  <si>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</si>
  <si>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</si>
  <si>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</si>
  <si>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</si>
  <si>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</si>
  <si>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</si>
  <si>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</si>
  <si>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</si>
  <si>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</si>
  <si>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</si>
  <si>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</si>
  <si>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</si>
  <si>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</si>
  <si>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</si>
  <si>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</si>
  <si>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</si>
  <si>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</si>
  <si>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</si>
  <si>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</si>
  <si>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</si>
  <si>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</si>
  <si>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</si>
  <si>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</si>
  <si>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</si>
  <si>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</si>
  <si>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</si>
  <si>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</si>
  <si>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</si>
  <si>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</si>
  <si>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</si>
  <si>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</si>
  <si>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</si>
  <si>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</si>
  <si>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</si>
  <si>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</si>
  <si>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</si>
  <si>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</si>
  <si>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</si>
  <si>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</si>
  <si>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</si>
  <si>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</si>
  <si>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</si>
  <si>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</si>
  <si>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</si>
  <si>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</si>
  <si>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</si>
  <si>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</si>
  <si>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</si>
  <si>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</si>
  <si>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</si>
  <si>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</si>
  <si>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</si>
  <si>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</si>
  <si>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</si>
  <si>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</si>
  <si>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</si>
  <si>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</si>
  <si>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</si>
  <si>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</si>
  <si>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</si>
  <si>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</si>
  <si>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</si>
  <si>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</si>
  <si>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</si>
  <si>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</si>
  <si>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</si>
  <si>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</si>
  <si>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</si>
  <si>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</si>
  <si>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</si>
  <si>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</si>
  <si>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</si>
  <si>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</si>
  <si>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</si>
  <si>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</si>
  <si>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</si>
  <si>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</si>
  <si>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</si>
  <si>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</si>
  <si>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</si>
  <si>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</si>
  <si>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</si>
  <si>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</si>
  <si>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</si>
  <si>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</si>
  <si>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</si>
  <si>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</si>
  <si>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</si>
  <si>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</si>
  <si>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</si>
  <si>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</si>
  <si>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</si>
  <si>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</si>
  <si>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</si>
  <si>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</si>
  <si>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</si>
  <si>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</si>
  <si>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</si>
  <si>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</si>
  <si>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</si>
  <si>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</si>
  <si>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</si>
  <si>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</si>
  <si>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</si>
  <si>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</si>
  <si>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</si>
  <si>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</si>
  <si>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</si>
  <si>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</si>
  <si>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</si>
  <si>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</si>
  <si>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</si>
  <si>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</si>
  <si>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</si>
  <si>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</si>
  <si>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</si>
  <si>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</si>
  <si>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</si>
  <si>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</si>
  <si>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</si>
  <si>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</si>
  <si>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</si>
  <si>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</si>
  <si>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</si>
  <si>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</si>
  <si>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</si>
  <si>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</si>
  <si>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</si>
  <si>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</si>
  <si>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</si>
  <si>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</si>
  <si>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</si>
  <si>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</si>
  <si>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</si>
  <si>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</si>
  <si>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</si>
  <si>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</si>
  <si>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</si>
  <si>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</si>
  <si>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</si>
  <si>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</si>
  <si>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</si>
  <si>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</si>
  <si>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</si>
  <si>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</si>
  <si>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</si>
  <si>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</si>
  <si>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</si>
  <si>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</si>
  <si>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</si>
  <si>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</si>
  <si>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</si>
  <si>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</si>
  <si>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</si>
  <si>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</si>
  <si>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</si>
  <si>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</si>
  <si>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</si>
  <si>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</si>
  <si>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</si>
  <si>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</si>
  <si>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</si>
  <si>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</si>
  <si>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</si>
  <si>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</si>
  <si>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</si>
  <si>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</si>
  <si>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</si>
  <si>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</si>
  <si>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</si>
  <si>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</si>
  <si>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</si>
  <si>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</si>
  <si>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</si>
  <si>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</si>
  <si>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</si>
  <si>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</si>
  <si>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</si>
  <si>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</si>
  <si>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</si>
  <si>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</si>
  <si>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</si>
  <si>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</si>
  <si>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</si>
  <si>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</si>
  <si>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</si>
  <si>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</si>
  <si>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</si>
  <si>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</si>
  <si>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</si>
  <si>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</si>
  <si>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</si>
  <si>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</si>
  <si>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</si>
  <si>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</si>
  <si>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</si>
  <si>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</si>
  <si>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</si>
  <si>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</si>
  <si>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</si>
  <si>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</si>
  <si>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</si>
  <si>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</si>
  <si>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</si>
  <si>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</si>
  <si>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</si>
  <si>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</si>
  <si>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</si>
  <si>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</si>
  <si>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</si>
  <si>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</si>
  <si>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</si>
  <si>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</si>
  <si>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</si>
  <si>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</si>
  <si>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</si>
  <si>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</si>
  <si>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</si>
  <si>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</si>
  <si>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</si>
  <si>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</si>
  <si>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</si>
  <si>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</si>
  <si>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</si>
  <si>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</si>
  <si>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</si>
  <si>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</si>
  <si>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</si>
  <si>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</si>
  <si>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</si>
  <si>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</si>
  <si>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</si>
  <si>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</si>
  <si>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</si>
  <si>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</si>
  <si>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</si>
  <si>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</si>
  <si>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</si>
  <si>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</si>
  <si>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</si>
  <si>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</si>
  <si>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</si>
  <si>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</si>
  <si>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</si>
  <si>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</si>
  <si>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</si>
  <si>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</si>
  <si>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</si>
  <si>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</si>
  <si>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</si>
  <si>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</si>
  <si>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</si>
  <si>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</si>
  <si>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</si>
  <si>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</si>
  <si>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</si>
  <si>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</si>
  <si>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</si>
  <si>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</si>
  <si>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</si>
  <si>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</si>
  <si>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</si>
  <si>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</si>
  <si>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</si>
  <si>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</si>
  <si>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</si>
  <si>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</si>
  <si>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</si>
  <si>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</si>
  <si>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</si>
  <si>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</si>
  <si>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</si>
  <si>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</si>
  <si>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</si>
  <si>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</si>
  <si>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</si>
  <si>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</si>
  <si>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</si>
  <si>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</si>
  <si>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</si>
  <si>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</si>
  <si>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</si>
  <si>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</si>
  <si>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</si>
  <si>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</si>
  <si>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</si>
  <si>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</si>
  <si>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</si>
  <si>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</si>
  <si>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</si>
  <si>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</si>
  <si>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</si>
  <si>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</si>
  <si>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</si>
  <si>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</si>
  <si>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</si>
  <si>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</si>
  <si>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</si>
  <si>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</si>
  <si>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</si>
  <si>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</si>
  <si>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</si>
  <si>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</si>
  <si>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</si>
  <si>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</si>
  <si>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</si>
  <si>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</si>
  <si>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</si>
  <si>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</si>
  <si>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</si>
  <si>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</si>
  <si>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</si>
  <si>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</si>
  <si>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</si>
  <si>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</si>
  <si>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</si>
  <si>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</si>
  <si>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</si>
  <si>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</si>
  <si>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</si>
  <si>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</si>
  <si>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</si>
  <si>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</si>
  <si>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</si>
  <si>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</si>
  <si>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</si>
  <si>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</si>
  <si>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</si>
  <si>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</si>
  <si>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</si>
  <si>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</si>
  <si>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</si>
  <si>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</si>
  <si>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</si>
  <si>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</si>
  <si>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</si>
  <si>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</si>
  <si>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</si>
  <si>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</si>
  <si>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</si>
  <si>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</si>
  <si>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</si>
  <si>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</si>
  <si>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</si>
  <si>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</si>
  <si>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</si>
  <si>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</si>
  <si>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</si>
  <si>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</si>
  <si>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</si>
  <si>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</si>
  <si>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</si>
  <si>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</si>
  <si>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</si>
  <si>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</si>
  <si>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</si>
  <si>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</si>
  <si>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</si>
  <si>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</si>
  <si>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</si>
  <si>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</si>
  <si>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</si>
  <si>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</si>
  <si>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</si>
  <si>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</si>
  <si>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</si>
  <si>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</si>
  <si>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</si>
  <si>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</si>
  <si>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</si>
  <si>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</si>
  <si>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</si>
  <si>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</si>
  <si>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</si>
  <si>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</si>
  <si>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</si>
  <si>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</si>
  <si>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</si>
  <si>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</si>
  <si>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</si>
  <si>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</si>
  <si>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</si>
  <si>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</si>
  <si>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</si>
  <si>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</si>
  <si>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</si>
  <si>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</si>
  <si>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</si>
  <si>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</si>
  <si>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</si>
  <si>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</si>
  <si>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</si>
  <si>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</si>
  <si>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</si>
  <si>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</si>
  <si>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</si>
  <si>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</si>
  <si>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</si>
  <si>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</si>
  <si>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</si>
  <si>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</si>
  <si>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</si>
  <si>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</si>
  <si>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</si>
  <si>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</si>
  <si>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</si>
  <si>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</si>
  <si>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</si>
  <si>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</si>
  <si>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</si>
  <si>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</si>
  <si>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</si>
  <si>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</si>
  <si>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</si>
  <si>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</si>
  <si>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</si>
  <si>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</si>
  <si>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</si>
  <si>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</si>
  <si>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</si>
  <si>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</si>
  <si>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</si>
  <si>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</si>
  <si>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</si>
  <si>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</si>
  <si>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</si>
  <si>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</si>
  <si>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</si>
  <si>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</si>
  <si>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</si>
  <si>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</si>
  <si>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</si>
  <si>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</si>
  <si>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</si>
  <si>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</si>
  <si>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</si>
  <si>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</si>
  <si>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</si>
  <si>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</si>
  <si>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</si>
  <si>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</si>
  <si>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</si>
  <si>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</si>
  <si>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</si>
  <si>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</si>
  <si>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</si>
  <si>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</si>
  <si>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</si>
  <si>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</si>
  <si>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</si>
  <si>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</si>
  <si>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</si>
  <si>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</si>
  <si>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</si>
  <si>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</si>
  <si>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</si>
  <si>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</si>
  <si>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</si>
  <si>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</si>
  <si>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</si>
  <si>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</si>
  <si>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</si>
  <si>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</si>
  <si>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</si>
  <si>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</si>
  <si>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</si>
  <si>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</si>
  <si>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</si>
  <si>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</si>
  <si>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</si>
  <si>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</si>
  <si>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</si>
  <si>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</si>
  <si>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</si>
  <si>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</si>
  <si>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</si>
  <si>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</si>
  <si>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</si>
  <si>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</si>
  <si>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</si>
  <si>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</si>
  <si>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</si>
  <si>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</si>
  <si>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</si>
  <si>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</si>
  <si>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</si>
  <si>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</si>
  <si>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</si>
  <si>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</si>
  <si>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</si>
  <si>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</si>
  <si>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</si>
  <si>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</si>
  <si>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</si>
  <si>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</si>
  <si>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</si>
  <si>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</si>
  <si>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</si>
  <si>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</si>
  <si>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</si>
  <si>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</si>
  <si>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</si>
  <si>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</si>
  <si>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</si>
  <si>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</si>
  <si>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</si>
  <si>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</si>
  <si>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</si>
  <si>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</si>
  <si>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</si>
  <si>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</si>
  <si>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</si>
  <si>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</si>
  <si>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</si>
  <si>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</si>
  <si>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</si>
  <si>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</si>
  <si>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</si>
  <si>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</si>
  <si>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</si>
  <si>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</si>
  <si>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</si>
  <si>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</si>
  <si>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</si>
  <si>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</si>
  <si>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</si>
  <si>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</si>
  <si>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</si>
  <si>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</si>
  <si>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</si>
  <si>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</si>
  <si>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</si>
  <si>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</si>
  <si>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</si>
  <si>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</si>
  <si>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</si>
  <si>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</si>
  <si>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</si>
  <si>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</si>
  <si>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</si>
  <si>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</si>
  <si>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</si>
  <si>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</si>
  <si>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</si>
  <si>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</si>
  <si>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</si>
  <si>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</si>
  <si>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</si>
  <si>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</si>
  <si>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</si>
  <si>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</si>
  <si>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</si>
  <si>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</si>
  <si>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</si>
  <si>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</si>
  <si>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</si>
  <si>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</si>
  <si>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</si>
  <si>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</si>
  <si>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</si>
  <si>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</si>
  <si>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</si>
  <si>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</si>
  <si>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</si>
  <si>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</si>
  <si>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</si>
  <si>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</si>
  <si>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</si>
  <si>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</si>
  <si>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</si>
  <si>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</si>
  <si>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</si>
  <si>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</si>
  <si>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</si>
  <si>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</si>
  <si>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</si>
  <si>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</si>
  <si>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</si>
  <si>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</si>
  <si>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</si>
  <si>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</si>
  <si>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</si>
  <si>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</si>
  <si>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</si>
  <si>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</si>
  <si>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</si>
  <si>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</si>
  <si>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</si>
  <si>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</si>
  <si>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</si>
  <si>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</si>
  <si>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</si>
  <si>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</si>
  <si>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</si>
  <si>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</si>
  <si>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</si>
  <si>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</si>
  <si>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</si>
  <si>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</si>
  <si>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</si>
  <si>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</si>
  <si>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</si>
  <si>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</si>
  <si>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</si>
  <si>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</si>
  <si>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</si>
  <si>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</si>
  <si>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</si>
  <si>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</si>
  <si>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</si>
  <si>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</si>
  <si>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</si>
  <si>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</si>
  <si>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</si>
  <si>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</si>
  <si>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</si>
  <si>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</si>
  <si>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</si>
  <si>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</si>
  <si>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</si>
  <si>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</si>
  <si>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</si>
  <si>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</si>
  <si>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</si>
  <si>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</si>
  <si>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</si>
  <si>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</si>
  <si>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</si>
  <si>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</si>
  <si>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</si>
  <si>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</si>
  <si>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</si>
  <si>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</si>
  <si>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</si>
  <si>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</si>
  <si>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</si>
  <si>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</si>
  <si>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</si>
  <si>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</si>
  <si>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</si>
  <si>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</si>
  <si>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</si>
  <si>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</si>
  <si>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</si>
  <si>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</si>
  <si>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</si>
  <si>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</si>
  <si>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</si>
  <si>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</si>
  <si>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</si>
  <si>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</si>
  <si>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</si>
  <si>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</si>
  <si>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</si>
  <si>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</si>
  <si>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</si>
  <si>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</si>
  <si>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</si>
  <si>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</si>
  <si>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</si>
  <si>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</si>
  <si>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</si>
  <si>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</si>
  <si>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</si>
  <si>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</si>
  <si>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</si>
  <si>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</si>
  <si>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</si>
  <si>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</si>
  <si>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</si>
  <si>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</si>
  <si>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</si>
  <si>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</si>
  <si>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</si>
  <si>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</si>
  <si>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</si>
  <si>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</si>
  <si>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</si>
  <si>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</si>
  <si>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</si>
  <si>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</si>
  <si>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</si>
  <si>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</si>
  <si>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</si>
  <si>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</si>
  <si>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</si>
  <si>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</si>
  <si>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</si>
  <si>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</si>
  <si>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</si>
  <si>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</si>
  <si>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</si>
  <si>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</si>
  <si>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</si>
  <si>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</si>
  <si>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</si>
  <si>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</si>
  <si>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</si>
  <si>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</si>
  <si>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</si>
  <si>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</si>
  <si>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</si>
  <si>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</si>
  <si>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</si>
  <si>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</si>
  <si>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</si>
  <si>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</si>
  <si>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</si>
  <si>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</si>
  <si>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</si>
  <si>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</si>
  <si>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</si>
  <si>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</si>
  <si>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</si>
  <si>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</si>
  <si>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</si>
  <si>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</si>
  <si>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</si>
  <si>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</si>
  <si>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</si>
  <si>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</si>
  <si>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</si>
  <si>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</si>
  <si>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</si>
  <si>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</si>
  <si>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</si>
  <si>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</si>
  <si>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</si>
  <si>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</si>
  <si>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</si>
  <si>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</si>
  <si>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</si>
  <si>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</si>
  <si>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</si>
  <si>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</si>
  <si>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</si>
  <si>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</si>
  <si>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</si>
  <si>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</si>
  <si>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</si>
  <si>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</si>
  <si>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</si>
  <si>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</si>
  <si>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</si>
  <si>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</si>
  <si>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</si>
  <si>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</si>
  <si>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</si>
  <si>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</si>
  <si>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</si>
  <si>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</si>
  <si>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</si>
  <si>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</si>
  <si>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</si>
  <si>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</si>
  <si>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</si>
  <si>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</si>
  <si>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</si>
  <si>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</si>
  <si>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</si>
  <si>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</si>
  <si>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</si>
  <si>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</si>
  <si>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</si>
  <si>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</si>
  <si>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</si>
  <si>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</si>
  <si>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</si>
  <si>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</si>
  <si>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</si>
  <si>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</si>
  <si>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</si>
  <si>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</si>
  <si>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</si>
  <si>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</si>
  <si>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</si>
  <si>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</si>
  <si>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</si>
  <si>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</si>
  <si>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</si>
  <si>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</si>
  <si>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</si>
  <si>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</si>
  <si>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</si>
  <si>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</si>
  <si>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</si>
  <si>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</si>
  <si>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</si>
  <si>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</si>
  <si>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</si>
  <si>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</si>
  <si>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</si>
  <si>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</si>
  <si>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</si>
  <si>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</si>
  <si>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</si>
  <si>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</si>
  <si>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</si>
  <si>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</si>
  <si>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</si>
  <si>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</si>
  <si>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</si>
  <si>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</si>
  <si>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</si>
  <si>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</si>
  <si>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</si>
  <si>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</si>
  <si>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</si>
  <si>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</si>
  <si>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</si>
  <si>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</si>
  <si>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</si>
  <si>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</si>
  <si>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</si>
  <si>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</si>
  <si>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</si>
  <si>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</si>
  <si>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</si>
  <si>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</si>
  <si>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</si>
  <si>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</si>
  <si>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</si>
  <si>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</si>
  <si>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</si>
  <si>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</si>
  <si>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</si>
  <si>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</si>
  <si>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</si>
  <si>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</si>
  <si>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</si>
  <si>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</si>
  <si>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</si>
  <si>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</si>
  <si>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</si>
  <si>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</si>
  <si>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</si>
  <si>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</si>
  <si>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</si>
  <si>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</si>
  <si>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</si>
  <si>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</si>
  <si>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</si>
  <si>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</si>
  <si>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</si>
  <si>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</si>
  <si>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</si>
  <si>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</si>
  <si>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</si>
  <si>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</si>
  <si>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</si>
  <si>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</si>
  <si>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</si>
  <si>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</si>
  <si>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</si>
  <si>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</si>
  <si>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</si>
  <si>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</si>
  <si>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</si>
  <si>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</si>
  <si>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</si>
  <si>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</si>
  <si>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</si>
  <si>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</si>
  <si>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</si>
  <si>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</si>
  <si>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</si>
  <si>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</si>
  <si>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</si>
  <si>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</si>
  <si>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</si>
  <si>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</si>
  <si>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</si>
  <si>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</si>
  <si>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</si>
  <si>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</si>
  <si>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</si>
  <si>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</si>
  <si>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</si>
  <si>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</si>
  <si>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</si>
  <si>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</si>
  <si>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</si>
  <si>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</si>
  <si>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</si>
  <si>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</si>
  <si>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</si>
  <si>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</si>
  <si>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</si>
  <si>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</si>
  <si>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</si>
  <si>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</si>
  <si>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</si>
  <si>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</si>
  <si>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</si>
  <si>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</si>
  <si>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</si>
  <si>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</si>
  <si>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</si>
  <si>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</si>
  <si>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</si>
  <si>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</si>
  <si>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</si>
  <si>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</si>
  <si>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</si>
  <si>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</si>
  <si>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</si>
  <si>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</si>
  <si>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</si>
  <si>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</si>
  <si>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</si>
  <si>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</si>
  <si>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</si>
  <si>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</si>
  <si>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</si>
  <si>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</si>
  <si>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</si>
  <si>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</si>
  <si>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</si>
  <si>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</si>
  <si>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</si>
  <si>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</si>
  <si>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</si>
  <si>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</si>
  <si>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</si>
  <si>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</si>
  <si>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</si>
  <si>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</si>
  <si>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</si>
  <si>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</si>
  <si>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</si>
  <si>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</si>
  <si>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</si>
  <si>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</si>
  <si>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</si>
  <si>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</si>
  <si>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</si>
  <si>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</si>
  <si>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</si>
  <si>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</si>
  <si>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</si>
  <si>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</si>
  <si>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</si>
  <si>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</si>
  <si>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</si>
  <si>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</si>
  <si>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</si>
  <si>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</si>
  <si>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</si>
  <si>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</si>
  <si>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</si>
  <si>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</si>
  <si>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</si>
  <si>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</si>
  <si>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</si>
  <si>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</si>
  <si>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</si>
  <si>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</si>
  <si>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</si>
  <si>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</si>
  <si>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</si>
  <si>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</si>
  <si>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</si>
  <si>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</si>
  <si>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</si>
  <si>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</si>
  <si>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</si>
  <si>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</si>
  <si>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</si>
  <si>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</si>
  <si>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</si>
  <si>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</si>
  <si>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</si>
  <si>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</si>
  <si>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</si>
  <si>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</si>
  <si>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</si>
  <si>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</si>
  <si>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</si>
  <si>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</si>
  <si>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</si>
  <si>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</si>
  <si>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</si>
  <si>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</si>
  <si>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</si>
  <si>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</si>
  <si>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</si>
  <si>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</si>
  <si>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</si>
  <si>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</si>
  <si>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</si>
  <si>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</si>
  <si>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</si>
  <si>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</si>
  <si>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</si>
  <si>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</si>
  <si>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</si>
  <si>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</si>
  <si>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</si>
  <si>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</si>
  <si>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</si>
  <si>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</si>
  <si>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</si>
  <si>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</si>
  <si>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</si>
  <si>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</si>
  <si>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</si>
  <si>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</si>
  <si>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</si>
  <si>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</si>
  <si>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</si>
  <si>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</si>
  <si>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</si>
  <si>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</si>
  <si>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</si>
  <si>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</si>
  <si>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</si>
  <si>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</si>
  <si>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</si>
  <si>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</si>
  <si>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</si>
  <si>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</si>
  <si>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</si>
  <si>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</si>
  <si>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</si>
  <si>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</si>
  <si>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</si>
  <si>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</si>
  <si>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</si>
  <si>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</si>
  <si>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</si>
  <si>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</si>
  <si>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</si>
  <si>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</si>
  <si>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</si>
  <si>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</si>
  <si>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</si>
  <si>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</si>
  <si>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</si>
  <si>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</si>
  <si>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</si>
  <si>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</si>
  <si>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</si>
  <si>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</si>
  <si>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</si>
  <si>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</si>
  <si>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</si>
  <si>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</si>
  <si>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</si>
  <si>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</si>
  <si>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</si>
  <si>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</si>
  <si>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</si>
  <si>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</si>
  <si>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</si>
  <si>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</si>
  <si>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</si>
  <si>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</si>
  <si>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</si>
  <si>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</si>
  <si>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</si>
  <si>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</si>
  <si>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</si>
  <si>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</si>
  <si>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</si>
  <si>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</si>
  <si>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</si>
  <si>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</si>
  <si>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</si>
  <si>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</si>
  <si>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</si>
  <si>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</si>
  <si>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</si>
  <si>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</si>
  <si>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</si>
  <si>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</si>
  <si>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</si>
  <si>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</si>
  <si>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</si>
  <si>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</si>
  <si>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</si>
  <si>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</si>
  <si>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</si>
  <si>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</si>
  <si>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</si>
  <si>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</si>
  <si>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</si>
  <si>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</si>
  <si>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</si>
  <si>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</si>
  <si>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</si>
  <si>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</si>
  <si>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</si>
  <si>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</si>
  <si>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</si>
  <si>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</si>
  <si>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</si>
  <si>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</si>
  <si>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</si>
  <si>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</si>
  <si>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</si>
  <si>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</si>
  <si>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</si>
  <si>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</si>
  <si>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</si>
  <si>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</si>
  <si>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</si>
  <si>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</si>
  <si>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</si>
  <si>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</si>
  <si>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</si>
  <si>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</si>
  <si>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</si>
  <si>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</si>
  <si>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</si>
  <si>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</si>
  <si>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</si>
  <si>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</si>
  <si>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</si>
  <si>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</si>
  <si>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</si>
  <si>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</si>
  <si>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</si>
  <si>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</si>
  <si>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</si>
  <si>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</si>
  <si>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</si>
  <si>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</si>
  <si>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</si>
  <si>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</si>
  <si>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</si>
  <si>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</si>
  <si>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</si>
  <si>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</si>
  <si>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</si>
  <si>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</si>
  <si>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</si>
  <si>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</si>
  <si>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</si>
  <si>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</si>
  <si>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</si>
  <si>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</si>
  <si>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</si>
  <si>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</si>
  <si>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</si>
  <si>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</si>
  <si>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</si>
  <si>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</si>
  <si>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</si>
  <si>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</si>
  <si>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</si>
  <si>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</si>
  <si>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</si>
  <si>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</si>
  <si>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</si>
  <si>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</si>
  <si>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</si>
  <si>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</si>
  <si>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</si>
  <si>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</si>
  <si>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</si>
  <si>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</si>
  <si>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</si>
  <si>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</si>
  <si>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</si>
  <si>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</si>
  <si>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</si>
  <si>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</si>
  <si>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</si>
  <si>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</si>
  <si>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</si>
  <si>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</si>
  <si>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</si>
  <si>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</si>
  <si>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</si>
  <si>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</si>
  <si>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</si>
  <si>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</si>
  <si>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</si>
  <si>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</si>
  <si>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</si>
  <si>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</si>
  <si>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</si>
  <si>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</si>
  <si>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</si>
  <si>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</si>
  <si>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</si>
  <si>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</si>
  <si>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</si>
  <si>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</si>
  <si>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</si>
  <si>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</si>
  <si>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</si>
  <si>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</si>
  <si>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</si>
  <si>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</si>
  <si>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</si>
  <si>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</si>
  <si>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</si>
  <si>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</si>
  <si>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</si>
  <si>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</si>
  <si>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</si>
  <si>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</si>
  <si>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</si>
  <si>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</si>
  <si>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</si>
  <si>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</si>
  <si>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</si>
  <si>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</si>
  <si>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</si>
  <si>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</si>
  <si>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</si>
  <si>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</si>
  <si>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</si>
  <si>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</si>
  <si>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</si>
  <si>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</si>
  <si>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</si>
  <si>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</si>
  <si>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</si>
  <si>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</si>
  <si>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</si>
  <si>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</si>
  <si>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</si>
  <si>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</si>
  <si>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</si>
  <si>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</si>
  <si>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</si>
  <si>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</si>
  <si>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</si>
  <si>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</si>
  <si>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</si>
  <si>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</si>
  <si>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</si>
  <si>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</si>
  <si>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</si>
  <si>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</si>
  <si>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</si>
  <si>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</si>
  <si>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</si>
  <si>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</si>
  <si>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</si>
  <si>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</si>
  <si>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</si>
  <si>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</si>
  <si>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</si>
  <si>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</si>
  <si>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</si>
  <si>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</si>
  <si>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</si>
  <si>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</si>
  <si>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</si>
  <si>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</si>
  <si>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</si>
  <si>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</si>
  <si>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</si>
  <si>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</si>
  <si>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</si>
  <si>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</si>
  <si>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</si>
  <si>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</si>
  <si>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</si>
  <si>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</si>
  <si>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</si>
  <si>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</si>
  <si>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</si>
  <si>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</si>
  <si>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</si>
  <si>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</si>
  <si>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</si>
  <si>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</si>
  <si>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</si>
  <si>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</si>
  <si>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</si>
  <si>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</si>
  <si>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</si>
  <si>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</si>
  <si>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</si>
  <si>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</si>
  <si>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</si>
  <si>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</si>
  <si>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</si>
  <si>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</si>
  <si>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</si>
  <si>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</si>
  <si>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</si>
  <si>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</si>
  <si>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</si>
  <si>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</si>
  <si>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</si>
  <si>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</si>
  <si>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</si>
  <si>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</si>
  <si>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</si>
  <si>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</si>
  <si>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</si>
  <si>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</si>
  <si>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</si>
  <si>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</si>
  <si>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</si>
  <si>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</si>
  <si>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</si>
  <si>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</si>
  <si>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</si>
  <si>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</si>
  <si>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</si>
  <si>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</si>
  <si>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</si>
  <si>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</si>
  <si>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</si>
  <si>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</si>
  <si>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</si>
  <si>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</si>
  <si>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</si>
  <si>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</si>
  <si>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</si>
  <si>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</si>
  <si>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</si>
  <si>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</si>
  <si>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</si>
  <si>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</si>
  <si>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</si>
  <si>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</si>
  <si>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</si>
  <si>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</si>
  <si>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</si>
  <si>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</si>
  <si>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</si>
  <si>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</si>
  <si>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</si>
  <si>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</si>
  <si>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</si>
  <si>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</si>
  <si>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</si>
  <si>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</si>
  <si>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</si>
  <si>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</si>
  <si>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</si>
  <si>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</si>
  <si>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</si>
  <si>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</si>
  <si>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</si>
  <si>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</si>
  <si>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</si>
  <si>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</si>
  <si>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</si>
  <si>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</si>
  <si>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</si>
  <si>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</si>
  <si>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</si>
  <si>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</si>
  <si>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</si>
  <si>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</si>
  <si>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</si>
  <si>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</si>
  <si>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</si>
  <si>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</si>
  <si>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</si>
  <si>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</si>
  <si>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</si>
  <si>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</si>
  <si>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</si>
  <si>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</si>
  <si>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</si>
  <si>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</si>
  <si>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</si>
  <si>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</si>
  <si>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</si>
  <si>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</si>
  <si>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</si>
  <si>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</si>
  <si>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</si>
  <si>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</si>
  <si>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</si>
  <si>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</si>
  <si>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</si>
  <si>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</si>
  <si>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</si>
  <si>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</si>
  <si>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</si>
  <si>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</si>
  <si>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</si>
  <si>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</si>
  <si>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</si>
  <si>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</si>
  <si>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</si>
  <si>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</si>
  <si>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</si>
  <si>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</si>
  <si>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</si>
  <si>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</si>
  <si>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</si>
  <si>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</si>
  <si>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</si>
  <si>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</si>
  <si>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</si>
  <si>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</si>
  <si>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</si>
  <si>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</si>
  <si>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</si>
  <si>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</si>
  <si>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</si>
  <si>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</si>
  <si>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</si>
  <si>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</si>
  <si>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</si>
  <si>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</si>
  <si>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</si>
  <si>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</si>
  <si>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</si>
  <si>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</si>
  <si>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</si>
  <si>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</si>
  <si>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</si>
  <si>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</si>
  <si>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</si>
  <si>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</si>
  <si>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</si>
  <si>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</si>
  <si>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</si>
  <si>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</si>
  <si>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</si>
  <si>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</si>
  <si>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</si>
  <si>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</si>
  <si>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</si>
  <si>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</si>
  <si>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</si>
  <si>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</si>
  <si>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</si>
  <si>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</si>
  <si>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</si>
  <si>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</si>
  <si>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</si>
  <si>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</si>
  <si>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</si>
  <si>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</si>
  <si>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</si>
  <si>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</si>
  <si>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</si>
  <si>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</si>
  <si>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</si>
  <si>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</si>
  <si>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</si>
  <si>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</si>
  <si>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</si>
  <si>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</si>
  <si>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</si>
  <si>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</si>
  <si>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</si>
  <si>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</si>
  <si>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</si>
  <si>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</si>
  <si>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</si>
  <si>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</si>
  <si>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</si>
  <si>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</si>
  <si>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</si>
  <si>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</si>
  <si>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</si>
  <si>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</si>
  <si>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</si>
  <si>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</si>
  <si>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</si>
  <si>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</si>
  <si>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</si>
  <si>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</si>
  <si>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</si>
  <si>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</si>
  <si>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</si>
  <si>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</si>
  <si>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</si>
  <si>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</si>
  <si>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</si>
  <si>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</si>
  <si>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</si>
  <si>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</si>
  <si>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</si>
  <si>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</si>
  <si>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</si>
  <si>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</si>
  <si>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</si>
  <si>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</si>
  <si>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</si>
  <si>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</si>
  <si>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</si>
  <si>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</si>
  <si>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</si>
  <si>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</si>
  <si>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</si>
  <si>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</si>
  <si>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</si>
  <si>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</si>
  <si>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</si>
  <si>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</si>
  <si>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</si>
  <si>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</si>
  <si>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</si>
  <si>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</si>
  <si>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</si>
  <si>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</si>
  <si>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</si>
  <si>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</si>
  <si>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</si>
  <si>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</si>
  <si>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</si>
  <si>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</si>
  <si>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</si>
  <si>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</si>
  <si>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</si>
  <si>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</si>
  <si>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</si>
  <si>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</si>
  <si>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</si>
  <si>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</si>
  <si>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</si>
  <si>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</si>
  <si>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</si>
  <si>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</si>
  <si>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</si>
  <si>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</si>
  <si>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</si>
  <si>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</si>
  <si>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</si>
  <si>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</si>
  <si>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</si>
  <si>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</si>
  <si>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</si>
  <si>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</si>
  <si>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</si>
  <si>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</si>
  <si>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</si>
  <si>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</si>
  <si>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</si>
  <si>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</si>
  <si>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</si>
  <si>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</si>
  <si>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</si>
  <si>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</si>
  <si>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</si>
  <si>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</si>
  <si>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</si>
  <si>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</si>
  <si>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</si>
  <si>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</si>
  <si>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</si>
  <si>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</si>
  <si>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</si>
  <si>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</si>
  <si>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</si>
  <si>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</si>
  <si>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</si>
  <si>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</si>
  <si>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</si>
  <si>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</si>
  <si>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</si>
  <si>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</si>
  <si>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</si>
  <si>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</si>
  <si>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</si>
  <si>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</si>
  <si>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</si>
  <si>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</si>
  <si>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</si>
  <si>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</si>
  <si>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</si>
  <si>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</si>
  <si>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</si>
  <si>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</si>
  <si>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</si>
  <si>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</si>
  <si>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</si>
  <si>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</si>
  <si>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</si>
  <si>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</si>
  <si>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</si>
  <si>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</si>
  <si>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</si>
  <si>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</si>
  <si>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</si>
  <si>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</si>
  <si>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</si>
  <si>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</si>
  <si>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</si>
  <si>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</si>
  <si>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</si>
  <si>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</si>
  <si>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</si>
  <si>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</si>
  <si>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</si>
  <si>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</si>
  <si>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</si>
  <si>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</si>
  <si>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</si>
  <si>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</si>
  <si>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</si>
  <si>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</si>
  <si>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</si>
  <si>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</si>
  <si>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</si>
  <si>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</si>
  <si>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</si>
  <si>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</si>
  <si>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</si>
  <si>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</si>
  <si>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</si>
  <si>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</si>
  <si>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</si>
  <si>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</si>
  <si>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</si>
  <si>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</si>
  <si>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</si>
  <si>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</si>
  <si>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</si>
  <si>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</si>
  <si>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</si>
  <si>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</si>
  <si>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</si>
  <si>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</si>
  <si>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</si>
  <si>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</si>
  <si>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</si>
  <si>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</si>
  <si>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</si>
  <si>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</si>
  <si>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</si>
  <si>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</si>
  <si>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</si>
  <si>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</si>
  <si>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</si>
  <si>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</si>
  <si>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</si>
  <si>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</si>
  <si>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</si>
  <si>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</si>
  <si>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</si>
  <si>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</si>
  <si>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</si>
  <si>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</si>
  <si>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</si>
  <si>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</si>
  <si>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</si>
  <si>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</si>
  <si>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</si>
  <si>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</si>
  <si>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</si>
  <si>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</si>
  <si>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</si>
  <si>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</si>
  <si>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</si>
  <si>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</si>
  <si>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</si>
  <si>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</si>
  <si>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</si>
  <si>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</si>
  <si>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</si>
  <si>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</si>
  <si>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</si>
  <si>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</si>
  <si>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</si>
  <si>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</si>
  <si>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</si>
  <si>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</si>
  <si>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</si>
  <si>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</si>
  <si>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</si>
  <si>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</si>
  <si>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</si>
  <si>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</si>
  <si>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</si>
  <si>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</si>
  <si>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</si>
  <si>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</si>
  <si>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</si>
  <si>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</si>
  <si>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</si>
  <si>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</si>
  <si>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</si>
  <si>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</si>
  <si>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</si>
  <si>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</si>
  <si>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</si>
  <si>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</si>
  <si>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</si>
  <si>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</si>
  <si>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</si>
  <si>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</si>
  <si>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</si>
  <si>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</si>
  <si>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</si>
  <si>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</si>
  <si>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</si>
  <si>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</si>
  <si>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</si>
  <si>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</si>
  <si>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</si>
  <si>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</si>
  <si>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</si>
  <si>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</si>
  <si>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</si>
  <si>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</si>
  <si>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</si>
  <si>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</si>
  <si>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</si>
  <si>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</si>
  <si>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</si>
  <si>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</si>
  <si>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</si>
  <si>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</si>
  <si>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</si>
  <si>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</si>
  <si>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</si>
  <si>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</si>
  <si>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</si>
  <si>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</si>
  <si>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</si>
  <si>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</si>
  <si>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</si>
  <si>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</si>
  <si>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</si>
  <si>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</si>
  <si>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</si>
  <si>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</si>
  <si>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</si>
  <si>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</si>
  <si>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</si>
  <si>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</si>
  <si>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</si>
  <si>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</si>
  <si>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</si>
  <si>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</si>
  <si>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</si>
  <si>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</si>
  <si>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</si>
  <si>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</si>
  <si>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</si>
  <si>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</si>
  <si>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</si>
  <si>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</si>
  <si>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</si>
  <si>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</si>
  <si>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</si>
  <si>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</si>
  <si>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</si>
  <si>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</si>
  <si>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</si>
  <si>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</si>
  <si>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</si>
  <si>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</si>
  <si>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</si>
  <si>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</si>
  <si>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</si>
  <si>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</si>
  <si>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</si>
  <si>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</si>
  <si>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</si>
  <si>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</si>
  <si>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</si>
  <si>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</si>
  <si>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</si>
  <si>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</si>
  <si>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</si>
  <si>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</si>
  <si>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</si>
  <si>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</si>
  <si>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</si>
  <si>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</si>
  <si>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</si>
  <si>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</si>
  <si>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</si>
  <si>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</si>
  <si>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</si>
  <si>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</si>
  <si>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</si>
  <si>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</si>
  <si>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</si>
  <si>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</si>
  <si>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</si>
  <si>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</si>
  <si>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</si>
  <si>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</si>
  <si>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</si>
  <si>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</si>
  <si>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</si>
  <si>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</si>
  <si>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</si>
  <si>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</si>
  <si>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</si>
  <si>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</si>
  <si>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</si>
  <si>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</si>
  <si>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</si>
  <si>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</si>
  <si>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</si>
  <si>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</si>
  <si>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</si>
  <si>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</si>
  <si>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</si>
  <si>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</si>
  <si>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</si>
  <si>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</si>
  <si>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</si>
  <si>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</si>
  <si>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</si>
  <si>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</si>
  <si>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</si>
  <si>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</si>
  <si>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</si>
  <si>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</si>
  <si>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</si>
  <si>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</si>
  <si>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</si>
  <si>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</si>
  <si>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</si>
  <si>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</si>
  <si>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</si>
  <si>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</si>
  <si>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</si>
  <si>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</si>
  <si>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</si>
  <si>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</si>
  <si>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</si>
  <si>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</si>
  <si>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</si>
  <si>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</si>
  <si>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</si>
  <si>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</si>
  <si>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</si>
  <si>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</si>
  <si>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</si>
  <si>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</si>
  <si>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</si>
  <si>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</si>
  <si>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</si>
  <si>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</si>
  <si>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</si>
  <si>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</si>
  <si>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</si>
  <si>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</si>
  <si>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</si>
  <si>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</si>
  <si>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</si>
  <si>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</si>
  <si>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</si>
  <si>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</si>
  <si>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</si>
  <si>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</si>
  <si>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</si>
  <si>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</si>
  <si>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</si>
  <si>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</si>
  <si>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</si>
  <si>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</si>
  <si>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</si>
  <si>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</si>
  <si>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</si>
  <si>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</si>
  <si>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</si>
  <si>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</si>
  <si>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</si>
  <si>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</si>
  <si>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</si>
  <si>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</si>
  <si>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</si>
  <si>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</si>
  <si>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</si>
  <si>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</si>
  <si>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</si>
  <si>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</si>
  <si>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</si>
  <si>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</si>
  <si>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</si>
  <si>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</si>
  <si>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</si>
  <si>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</si>
  <si>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</si>
  <si>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</si>
  <si>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</si>
  <si>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</si>
  <si>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</si>
  <si>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</si>
  <si>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</si>
  <si>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</si>
  <si>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</si>
  <si>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</si>
  <si>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</si>
  <si>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</si>
  <si>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</si>
  <si>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</si>
  <si>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</si>
  <si>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</si>
  <si>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</si>
  <si>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</si>
  <si>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</si>
  <si>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</si>
  <si>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</si>
  <si>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</si>
  <si>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</si>
  <si>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</si>
  <si>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</si>
  <si>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</si>
  <si>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</si>
  <si>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</si>
  <si>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</si>
  <si>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</si>
  <si>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</si>
  <si>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</si>
  <si>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</si>
  <si>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</si>
  <si>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</si>
  <si>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</si>
  <si>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</si>
  <si>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</si>
  <si>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</si>
  <si>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</si>
  <si>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</si>
  <si>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</si>
  <si>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</si>
  <si>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</si>
  <si>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</si>
  <si>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</si>
  <si>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</si>
  <si>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</si>
  <si>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</si>
  <si>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</si>
  <si>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</si>
  <si>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</si>
  <si>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</si>
  <si>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</si>
  <si>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</si>
  <si>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</si>
  <si>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</si>
  <si>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</si>
  <si>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</si>
  <si>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</si>
  <si>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</si>
  <si>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</si>
  <si>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</si>
  <si>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</si>
  <si>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</si>
  <si>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</si>
  <si>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</si>
  <si>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</si>
  <si>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</si>
  <si>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</si>
  <si>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</si>
  <si>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</si>
  <si>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</si>
  <si>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</si>
  <si>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</si>
  <si>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</si>
  <si>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</si>
  <si>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</si>
  <si>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</si>
  <si>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</si>
  <si>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</si>
  <si>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</si>
  <si>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</si>
  <si>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</si>
  <si>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</si>
  <si>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</si>
  <si>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</si>
  <si>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</si>
  <si>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</si>
  <si>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</si>
  <si>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</si>
  <si>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</si>
  <si>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</si>
  <si>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</si>
  <si>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</si>
  <si>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</si>
  <si>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</si>
  <si>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</si>
  <si>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</si>
  <si>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</si>
  <si>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</si>
  <si>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</si>
  <si>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</si>
  <si>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</si>
  <si>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</si>
  <si>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</si>
  <si>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</si>
  <si>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</si>
  <si>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</si>
  <si>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</si>
  <si>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</si>
  <si>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</si>
  <si>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</si>
  <si>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</si>
  <si>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</si>
  <si>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</si>
  <si>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</si>
  <si>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</si>
  <si>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</si>
  <si>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</si>
  <si>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</si>
  <si>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</si>
  <si>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</si>
  <si>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</si>
  <si>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</si>
  <si>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</si>
  <si>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</si>
  <si>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</si>
  <si>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</si>
  <si>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</si>
  <si>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</si>
  <si>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</si>
  <si>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</si>
  <si>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</si>
  <si>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</si>
  <si>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</si>
  <si>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</si>
  <si>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</si>
  <si>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</si>
  <si>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</si>
  <si>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</si>
  <si>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</si>
  <si>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</si>
  <si>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</si>
  <si>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</si>
  <si>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</si>
  <si>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</si>
  <si>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</si>
  <si>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</si>
  <si>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</si>
  <si>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</si>
  <si>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</si>
  <si>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</si>
  <si>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</si>
  <si>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</si>
  <si>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</si>
  <si>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</si>
  <si>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</si>
  <si>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</si>
  <si>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</si>
  <si>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</si>
  <si>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</si>
  <si>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</si>
  <si>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</si>
  <si>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</si>
  <si>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</si>
  <si>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</si>
  <si>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</si>
  <si>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</si>
  <si>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</si>
  <si>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</si>
  <si>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</si>
  <si>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</si>
  <si>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</si>
  <si>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</si>
  <si>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</si>
  <si>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</si>
  <si>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</si>
  <si>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</si>
  <si>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</si>
  <si>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</si>
  <si>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</si>
  <si>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</si>
  <si>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</si>
  <si>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</si>
  <si>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</si>
  <si>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</si>
  <si>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</si>
  <si>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</si>
  <si>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</si>
  <si>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</si>
  <si>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</si>
  <si>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</si>
  <si>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</si>
  <si>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</si>
  <si>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</si>
  <si>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</si>
  <si>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</si>
  <si>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</si>
  <si>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</si>
  <si>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</si>
  <si>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</si>
  <si>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</si>
  <si>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</si>
  <si>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</si>
  <si>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</si>
  <si>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</si>
  <si>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</si>
  <si>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</si>
  <si>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</si>
  <si>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</si>
  <si>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</si>
  <si>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</si>
  <si>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</si>
  <si>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</si>
  <si>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</si>
  <si>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</si>
  <si>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</si>
  <si>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</si>
  <si>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</si>
  <si>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</si>
  <si>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</si>
  <si>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</si>
  <si>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</si>
  <si>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</si>
  <si>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</si>
  <si>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</si>
  <si>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</si>
  <si>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</si>
  <si>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</si>
  <si>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</si>
  <si>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</si>
  <si>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</si>
  <si>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</si>
  <si>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</si>
  <si>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</si>
  <si>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</si>
  <si>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</si>
  <si>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</si>
  <si>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</si>
  <si>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</si>
  <si>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</si>
  <si>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</si>
  <si>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</si>
  <si>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</si>
  <si>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</si>
  <si>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</si>
  <si>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</si>
  <si>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</si>
  <si>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</si>
  <si>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</si>
  <si>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</si>
  <si>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</si>
  <si>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</si>
  <si>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</si>
  <si>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</si>
  <si>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</si>
  <si>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</si>
  <si>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</si>
  <si>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</si>
  <si>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</si>
  <si>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</si>
  <si>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</si>
  <si>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</si>
  <si>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</si>
  <si>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</si>
  <si>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</si>
  <si>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</si>
  <si>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</si>
  <si>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</si>
  <si>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</si>
  <si>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</si>
  <si>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</si>
  <si>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</si>
  <si>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</si>
  <si>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</si>
  <si>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</si>
  <si>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</si>
  <si>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</si>
  <si>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</si>
  <si>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</si>
  <si>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</si>
  <si>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</si>
  <si>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</si>
  <si>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</si>
  <si>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</si>
  <si>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</si>
  <si>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</si>
  <si>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</si>
  <si>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</si>
  <si>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</si>
  <si>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</si>
  <si>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</si>
  <si>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</si>
  <si>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</si>
  <si>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</si>
  <si>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</si>
  <si>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</si>
  <si>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</si>
  <si>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</si>
  <si>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</si>
  <si>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</si>
  <si>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</si>
  <si>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</si>
  <si>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</si>
  <si>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</si>
  <si>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</si>
  <si>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</si>
  <si>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</si>
  <si>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</si>
  <si>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</si>
  <si>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</si>
  <si>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</si>
  <si>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</si>
  <si>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</si>
  <si>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</si>
  <si>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</si>
  <si>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</si>
  <si>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</si>
  <si>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</si>
  <si>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</si>
  <si>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</si>
  <si>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</si>
  <si>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</si>
  <si>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</si>
  <si>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</si>
  <si>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</si>
  <si>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</si>
  <si>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</si>
  <si>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</si>
  <si>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</si>
  <si>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</si>
  <si>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</si>
  <si>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</si>
  <si>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</si>
  <si>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</si>
  <si>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</si>
  <si>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</si>
  <si>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</si>
  <si>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</si>
  <si>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</si>
  <si>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</si>
  <si>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</si>
  <si>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</si>
  <si>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</si>
  <si>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</si>
  <si>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</si>
  <si>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</si>
  <si>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</si>
  <si>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</si>
  <si>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</si>
  <si>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</si>
  <si>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</si>
  <si>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</si>
  <si>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</si>
  <si>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</si>
  <si>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</si>
  <si>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</si>
  <si>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</si>
  <si>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</si>
  <si>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</si>
  <si>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</si>
  <si>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</si>
  <si>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</si>
  <si>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</si>
  <si>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</si>
  <si>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</si>
  <si>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</si>
  <si>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</si>
  <si>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</si>
  <si>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</si>
  <si>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</si>
  <si>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</si>
  <si>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</si>
  <si>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</si>
  <si>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</si>
  <si>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</si>
  <si>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</si>
  <si>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</si>
  <si>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</si>
  <si>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</si>
  <si>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</si>
  <si>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</si>
  <si>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</si>
  <si>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</si>
  <si>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</si>
  <si>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</si>
  <si>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</si>
  <si>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</si>
  <si>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</si>
  <si>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</si>
  <si>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</si>
  <si>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</si>
  <si>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</si>
  <si>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</si>
  <si>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</si>
  <si>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</si>
  <si>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</si>
  <si>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</si>
  <si>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</si>
  <si>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</si>
  <si>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</si>
  <si>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</si>
  <si>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</si>
  <si>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</si>
  <si>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</si>
  <si>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</si>
  <si>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</si>
  <si>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</si>
  <si>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</si>
  <si>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</si>
  <si>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</si>
  <si>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</si>
  <si>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</si>
  <si>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</si>
  <si>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</si>
  <si>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</si>
  <si>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</si>
  <si>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</si>
  <si>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</si>
  <si>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</si>
  <si>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</si>
  <si>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</si>
  <si>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</si>
  <si>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</si>
  <si>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</si>
  <si>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</si>
  <si>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</si>
  <si>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</si>
  <si>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</si>
  <si>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</si>
  <si>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</si>
  <si>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</si>
  <si>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</si>
  <si>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</si>
  <si>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</si>
  <si>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</si>
  <si>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</si>
  <si>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</si>
  <si>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</si>
  <si>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</si>
  <si>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</si>
  <si>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</si>
  <si>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</si>
  <si>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</si>
  <si>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</si>
  <si>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</si>
  <si>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</si>
  <si>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</si>
  <si>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</si>
  <si>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</si>
  <si>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</si>
  <si>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</si>
  <si>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</si>
  <si>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</si>
  <si>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</si>
  <si>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</si>
  <si>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</si>
  <si>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</si>
  <si>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</si>
  <si>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</si>
  <si>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</si>
  <si>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</si>
  <si>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</si>
  <si>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</si>
  <si>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</si>
  <si>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</si>
  <si>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</si>
  <si>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</si>
  <si>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</si>
  <si>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</si>
  <si>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</si>
  <si>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</si>
  <si>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</si>
  <si>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</si>
  <si>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</si>
  <si>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</si>
  <si>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</si>
  <si>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</si>
  <si>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</si>
  <si>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</si>
  <si>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</si>
  <si>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</si>
  <si>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</si>
  <si>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</si>
  <si>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</si>
  <si>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</si>
  <si>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</si>
  <si>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</si>
  <si>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</si>
  <si>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</si>
  <si>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</si>
  <si>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</si>
  <si>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</si>
  <si>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</si>
  <si>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</si>
  <si>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</si>
  <si>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</si>
  <si>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</si>
  <si>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</si>
  <si>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</si>
  <si>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</si>
  <si>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</si>
  <si>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</si>
  <si>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</si>
  <si>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</si>
  <si>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</si>
  <si>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</si>
  <si>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</si>
  <si>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</si>
  <si>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</si>
  <si>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</si>
  <si>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</si>
  <si>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</si>
  <si>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</si>
  <si>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</si>
  <si>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</si>
  <si>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</si>
  <si>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</si>
  <si>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</si>
  <si>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</si>
  <si>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</si>
  <si>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</si>
  <si>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</si>
  <si>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</si>
  <si>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</si>
  <si>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</si>
  <si>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</si>
  <si>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</si>
  <si>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</si>
  <si>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</si>
  <si>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</si>
  <si>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</si>
  <si>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</si>
  <si>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</si>
  <si>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</si>
  <si>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</si>
  <si>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</si>
  <si>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</si>
  <si>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</si>
  <si>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</si>
  <si>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</si>
  <si>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</si>
  <si>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</si>
  <si>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</si>
  <si>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</si>
  <si>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</si>
  <si>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</si>
  <si>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</si>
  <si>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</si>
  <si>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</si>
  <si>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</si>
  <si>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</si>
  <si>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</si>
  <si>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</si>
  <si>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</si>
  <si>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</si>
  <si>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</si>
  <si>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</si>
  <si>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</si>
  <si>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</si>
  <si>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</si>
  <si>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</si>
  <si>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</si>
  <si>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</si>
  <si>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</si>
  <si>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</si>
  <si>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</si>
  <si>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</si>
  <si>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</si>
  <si>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</si>
  <si>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</si>
  <si>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</si>
  <si>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</si>
  <si>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</si>
  <si>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</si>
  <si>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</si>
  <si>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</si>
  <si>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</si>
  <si>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</si>
  <si>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</si>
  <si>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</si>
  <si>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</si>
  <si>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</si>
  <si>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</si>
  <si>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</si>
  <si>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</si>
  <si>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</si>
  <si>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</si>
  <si>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</si>
  <si>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</si>
  <si>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</si>
  <si>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</si>
  <si>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</si>
  <si>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</si>
  <si>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</si>
  <si>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</si>
  <si>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</si>
  <si>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</si>
  <si>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</si>
  <si>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</si>
  <si>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</si>
  <si>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</si>
  <si>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</si>
  <si>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</si>
  <si>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</si>
  <si>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</si>
  <si>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</si>
  <si>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</si>
  <si>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</si>
  <si>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</si>
  <si>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</si>
  <si>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</si>
  <si>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</si>
  <si>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</si>
  <si>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</si>
  <si>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</si>
  <si>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</si>
  <si>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</si>
  <si>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</si>
  <si>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</si>
  <si>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</si>
  <si>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</si>
  <si>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</si>
  <si>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</si>
  <si>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</si>
  <si>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</si>
  <si>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</si>
  <si>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</si>
  <si>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</si>
  <si>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</si>
  <si>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</si>
  <si>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</si>
  <si>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</si>
  <si>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</si>
  <si>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</si>
  <si>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</si>
  <si>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</si>
  <si>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</si>
  <si>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</si>
  <si>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</si>
  <si>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</si>
  <si>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</si>
  <si>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</si>
  <si>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</si>
  <si>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</si>
  <si>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</si>
  <si>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</si>
  <si>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</si>
  <si>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</si>
  <si>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</si>
  <si>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</si>
  <si>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</si>
  <si>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</si>
  <si>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</si>
  <si>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</si>
  <si>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</si>
  <si>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</si>
  <si>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</si>
  <si>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</si>
  <si>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</si>
  <si>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</si>
  <si>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</si>
  <si>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</si>
  <si>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</si>
  <si>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</si>
  <si>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</si>
  <si>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</si>
  <si>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</si>
  <si>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</si>
  <si>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</si>
  <si>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</si>
  <si>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</si>
  <si>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</si>
  <si>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</si>
  <si>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</si>
  <si>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</si>
  <si>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</si>
  <si>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</si>
  <si>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</si>
  <si>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</si>
  <si>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</si>
  <si>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</si>
  <si>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</si>
  <si>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</si>
  <si>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</si>
  <si>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</si>
  <si>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</si>
  <si>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</si>
  <si>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</si>
  <si>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</si>
  <si>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</si>
  <si>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</si>
  <si>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</si>
  <si>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</si>
  <si>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</si>
  <si>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</si>
  <si>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</si>
  <si>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</si>
  <si>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</si>
  <si>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</si>
  <si>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</si>
  <si>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</si>
  <si>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</si>
  <si>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</si>
  <si>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</si>
  <si>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</si>
  <si>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</si>
  <si>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</si>
  <si>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</si>
  <si>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</si>
  <si>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</si>
  <si>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</si>
  <si>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</si>
  <si>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</si>
  <si>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</si>
  <si>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</si>
  <si>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</si>
  <si>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</si>
  <si>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</si>
  <si>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</si>
  <si>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</si>
  <si>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</si>
  <si>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</si>
  <si>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</si>
  <si>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</si>
  <si>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</si>
  <si>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</si>
  <si>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</si>
  <si>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</si>
  <si>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</si>
  <si>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</si>
  <si>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</si>
  <si>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</si>
  <si>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</si>
  <si>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</si>
  <si>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</si>
  <si>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</si>
  <si>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</si>
  <si>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</si>
  <si>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</si>
  <si>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</si>
  <si>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</si>
  <si>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</si>
  <si>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</si>
  <si>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</si>
  <si>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</si>
  <si>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</si>
  <si>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</si>
  <si>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</si>
  <si>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</si>
  <si>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</si>
  <si>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</si>
  <si>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</si>
  <si>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</si>
  <si>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</si>
  <si>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</si>
  <si>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</si>
  <si>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</si>
  <si>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</si>
  <si>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</si>
  <si>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</si>
  <si>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</si>
  <si>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</si>
  <si>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</si>
  <si>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</si>
  <si>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</si>
  <si>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</si>
  <si>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</si>
  <si>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</si>
  <si>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</si>
  <si>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</si>
  <si>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</si>
  <si>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</si>
  <si>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</si>
  <si>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</si>
  <si>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</si>
  <si>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</si>
  <si>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</si>
  <si>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</si>
  <si>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</si>
  <si>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</si>
  <si>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</si>
  <si>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</si>
  <si>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</si>
  <si>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</si>
  <si>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</si>
  <si>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</si>
  <si>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</si>
  <si>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</si>
  <si>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</si>
  <si>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</si>
  <si>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</si>
  <si>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</si>
  <si>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</si>
  <si>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</si>
  <si>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</si>
  <si>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</si>
  <si>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</si>
  <si>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</si>
  <si>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</si>
  <si>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</si>
  <si>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</si>
  <si>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</si>
  <si>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</si>
  <si>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</si>
  <si>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</si>
  <si>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</si>
  <si>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</si>
  <si>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</si>
  <si>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</si>
  <si>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</si>
  <si>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</si>
  <si>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</si>
  <si>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</si>
  <si>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</si>
  <si>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</si>
  <si>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</si>
  <si>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</si>
  <si>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</si>
  <si>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</si>
  <si>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</si>
  <si>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</si>
  <si>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</si>
  <si>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</si>
  <si>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</si>
  <si>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</si>
  <si>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</si>
  <si>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</si>
  <si>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</si>
  <si>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</si>
  <si>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</si>
  <si>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</si>
  <si>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</si>
  <si>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</si>
  <si>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</si>
  <si>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</si>
  <si>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</si>
  <si>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</si>
  <si>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</si>
  <si>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</si>
  <si>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</si>
  <si>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</si>
  <si>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</si>
  <si>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</si>
  <si>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</si>
  <si>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</si>
  <si>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</si>
  <si>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</si>
  <si>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</si>
  <si>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</si>
  <si>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</si>
  <si>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</si>
  <si>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</si>
  <si>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</si>
  <si>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</si>
  <si>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</si>
  <si>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</si>
  <si>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</si>
  <si>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</si>
  <si>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</si>
  <si>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</si>
  <si>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</si>
  <si>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</si>
  <si>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</si>
  <si>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</si>
  <si>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</si>
  <si>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</si>
  <si>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</si>
  <si>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</si>
  <si>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</si>
  <si>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</si>
  <si>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</si>
  <si>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</si>
  <si>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</si>
  <si>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</si>
  <si>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</si>
  <si>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</si>
  <si>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</si>
  <si>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</si>
  <si>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</si>
  <si>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</si>
  <si>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</si>
  <si>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</si>
  <si>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</si>
  <si>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</si>
  <si>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</si>
  <si>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</si>
  <si>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</si>
  <si>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</si>
  <si>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</si>
  <si>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</si>
  <si>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</si>
  <si>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</si>
  <si>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</si>
  <si>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</si>
  <si>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</si>
  <si>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</si>
  <si>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</si>
  <si>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</si>
  <si>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</si>
  <si>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</si>
  <si>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</si>
  <si>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</si>
  <si>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</si>
  <si>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</si>
  <si>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</si>
  <si>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</si>
  <si>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</si>
  <si>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</si>
  <si>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</si>
  <si>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</si>
  <si>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</si>
  <si>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</si>
  <si>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</si>
  <si>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</si>
  <si>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</si>
  <si>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</si>
  <si>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</si>
  <si>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</si>
  <si>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</si>
  <si>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</si>
  <si>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</si>
  <si>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</si>
  <si>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</si>
  <si>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</si>
  <si>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</si>
  <si>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</si>
  <si>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</si>
  <si>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</si>
  <si>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</si>
  <si>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</si>
  <si>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</si>
  <si>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</si>
  <si>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</si>
  <si>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</si>
  <si>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</si>
  <si>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</si>
  <si>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</si>
  <si>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</si>
  <si>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</si>
  <si>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</si>
  <si>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</si>
  <si>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</si>
  <si>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</si>
  <si>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</si>
  <si>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</si>
  <si>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</si>
  <si>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</si>
  <si>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</si>
  <si>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</si>
  <si>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</si>
  <si>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</si>
  <si>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</si>
  <si>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</si>
  <si>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</si>
  <si>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</si>
  <si>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</si>
  <si>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</si>
  <si>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</si>
  <si>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</si>
  <si>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</si>
  <si>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</si>
  <si>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</si>
  <si>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</si>
  <si>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</si>
  <si>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</si>
  <si>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</si>
  <si>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</si>
  <si>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</si>
  <si>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</si>
  <si>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</si>
  <si>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</si>
  <si>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</si>
  <si>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</si>
  <si>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</si>
  <si>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</si>
  <si>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</si>
  <si>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</si>
  <si>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</si>
  <si>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</si>
  <si>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</si>
  <si>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</si>
  <si>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</si>
  <si>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</si>
  <si>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</si>
  <si>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</si>
  <si>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</si>
  <si>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</si>
  <si>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</si>
  <si>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</si>
  <si>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</si>
  <si>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</si>
  <si>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</si>
  <si>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</si>
  <si>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</si>
  <si>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</si>
  <si>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</si>
  <si>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</si>
  <si>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</si>
  <si>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</si>
  <si>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</si>
  <si>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</si>
  <si>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</si>
  <si>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</si>
  <si>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</si>
  <si>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</si>
  <si>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</si>
  <si>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</si>
  <si>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</si>
  <si>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</si>
  <si>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</si>
  <si>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</si>
  <si>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</si>
  <si>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</si>
  <si>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</si>
  <si>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</si>
  <si>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</si>
  <si>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</si>
  <si>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</si>
  <si>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</si>
  <si>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</si>
  <si>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</si>
  <si>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</si>
  <si>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</si>
  <si>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</si>
  <si>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</si>
  <si>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</si>
  <si>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</si>
  <si>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</si>
  <si>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</si>
  <si>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</si>
  <si>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</si>
  <si>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</si>
  <si>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</si>
  <si>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</si>
  <si>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</si>
  <si>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</si>
  <si>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</si>
  <si>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</si>
  <si>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</si>
  <si>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</si>
  <si>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</si>
  <si>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</si>
  <si>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</si>
  <si>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</si>
  <si>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</si>
  <si>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</si>
  <si>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</si>
  <si>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</si>
  <si>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</si>
  <si>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</si>
  <si>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</si>
  <si>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</si>
  <si>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</si>
  <si>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</si>
  <si>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</si>
  <si>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</si>
  <si>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</si>
  <si>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</si>
  <si>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</si>
  <si>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</si>
  <si>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</si>
  <si>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</si>
  <si>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</si>
  <si>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</si>
  <si>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</si>
  <si>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</si>
  <si>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</si>
  <si>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</si>
  <si>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</si>
  <si>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</si>
  <si>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</si>
  <si>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</si>
  <si>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</si>
  <si>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</si>
  <si>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</si>
  <si>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</si>
  <si>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</si>
  <si>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</si>
  <si>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</si>
  <si>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</si>
  <si>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</si>
  <si>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</si>
  <si>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</si>
  <si>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</si>
  <si>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</si>
  <si>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</si>
  <si>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</si>
  <si>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</si>
  <si>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</si>
  <si>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</si>
  <si>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</si>
  <si>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</si>
  <si>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</si>
  <si>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</si>
  <si>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</si>
  <si>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</si>
  <si>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</si>
  <si>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</si>
  <si>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</si>
  <si>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</si>
  <si>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</si>
  <si>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</si>
  <si>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</si>
  <si>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</si>
  <si>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</si>
  <si>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</si>
  <si>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</si>
  <si>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</si>
  <si>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</si>
  <si>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</si>
  <si>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</si>
  <si>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</si>
  <si>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</si>
  <si>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</si>
  <si>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</si>
  <si>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</si>
  <si>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</si>
  <si>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</si>
  <si>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</si>
  <si>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</si>
  <si>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</si>
  <si>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</si>
  <si>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</si>
  <si>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</si>
  <si>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</si>
  <si>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</si>
  <si>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</si>
  <si>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</si>
  <si>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</si>
  <si>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</si>
  <si>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</si>
  <si>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</si>
  <si>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</si>
  <si>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</si>
  <si>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</si>
  <si>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</si>
  <si>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</si>
  <si>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</si>
  <si>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</si>
  <si>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</si>
  <si>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</si>
  <si>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</si>
  <si>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</si>
  <si>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</si>
  <si>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</si>
  <si>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</si>
  <si>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</si>
  <si>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</si>
  <si>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</si>
  <si>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</si>
  <si>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</si>
  <si>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</si>
  <si>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</si>
  <si>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</si>
  <si>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</si>
  <si>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</si>
  <si>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</si>
  <si>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</si>
  <si>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</si>
  <si>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</si>
  <si>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</si>
  <si>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</si>
  <si>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</si>
  <si>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</si>
  <si>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</si>
  <si>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</si>
  <si>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</si>
  <si>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</si>
  <si>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</si>
  <si>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</si>
  <si>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</si>
  <si>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</si>
  <si>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</si>
  <si>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</si>
  <si>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</si>
  <si>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</si>
  <si>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</si>
  <si>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</si>
  <si>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</si>
  <si>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</si>
  <si>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</si>
  <si>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</si>
  <si>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</si>
  <si>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</si>
  <si>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</si>
  <si>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</si>
  <si>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</si>
  <si>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</si>
  <si>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</si>
  <si>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</si>
  <si>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</si>
  <si>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</si>
  <si>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</si>
  <si>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</si>
  <si>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</si>
  <si>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</si>
  <si>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</si>
  <si>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</si>
  <si>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</si>
  <si>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</si>
  <si>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</si>
  <si>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</si>
  <si>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</si>
  <si>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</si>
  <si>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</si>
  <si>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</si>
  <si>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</si>
  <si>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</si>
  <si>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</si>
  <si>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</si>
  <si>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</si>
  <si>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</si>
  <si>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</si>
  <si>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</si>
  <si>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</si>
  <si>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</si>
  <si>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</si>
  <si>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</si>
  <si>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</si>
  <si>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</si>
  <si>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</si>
  <si>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</si>
  <si>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</si>
  <si>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</si>
  <si>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</si>
  <si>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</si>
  <si>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</si>
  <si>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</si>
  <si>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</si>
  <si>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</si>
  <si>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</si>
  <si>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</si>
  <si>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</si>
  <si>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</si>
  <si>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</si>
  <si>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</si>
  <si>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</si>
  <si>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</si>
  <si>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</si>
  <si>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</si>
  <si>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</si>
  <si>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</si>
  <si>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</si>
  <si>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</si>
  <si>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</si>
  <si>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</si>
  <si>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</si>
  <si>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</si>
  <si>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</si>
  <si>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</si>
  <si>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</si>
  <si>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</si>
  <si>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</si>
  <si>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</si>
  <si>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</si>
  <si>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</si>
  <si>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</si>
  <si>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</si>
  <si>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</si>
  <si>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</si>
  <si>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</si>
  <si>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</si>
  <si>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</si>
  <si>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</si>
  <si>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</si>
  <si>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</si>
  <si>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</si>
  <si>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</si>
  <si>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</si>
  <si>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</si>
  <si>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</si>
  <si>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</si>
  <si>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</si>
  <si>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</si>
  <si>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</si>
  <si>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</si>
  <si>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</si>
  <si>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</si>
  <si>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</si>
  <si>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</si>
  <si>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</si>
  <si>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</si>
  <si>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</si>
  <si>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</si>
  <si>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</si>
  <si>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</si>
  <si>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</si>
  <si>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</si>
  <si>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</si>
  <si>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</si>
  <si>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</si>
  <si>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</si>
  <si>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</si>
  <si>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</si>
  <si>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</si>
  <si>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</si>
  <si>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</si>
  <si>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</si>
  <si>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</si>
  <si>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</si>
  <si>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</si>
  <si>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</si>
  <si>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</si>
  <si>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</si>
  <si>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</si>
  <si>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</si>
  <si>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</si>
  <si>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</si>
  <si>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</si>
  <si>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</si>
  <si>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</si>
  <si>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</si>
  <si>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</si>
  <si>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</si>
  <si>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</si>
  <si>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</si>
  <si>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</si>
  <si>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</si>
  <si>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</si>
  <si>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</si>
  <si>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</si>
  <si>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</si>
  <si>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</si>
  <si>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</si>
  <si>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</si>
  <si>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</si>
  <si>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</si>
  <si>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</si>
  <si>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</si>
  <si>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</si>
  <si>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</si>
  <si>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</si>
  <si>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</si>
  <si>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</si>
  <si>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</si>
  <si>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</si>
  <si>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</si>
  <si>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</si>
  <si>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</si>
  <si>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</si>
  <si>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</si>
  <si>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</si>
  <si>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</si>
  <si>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</si>
  <si>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</si>
  <si>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</si>
  <si>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</si>
  <si>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</si>
  <si>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</si>
  <si>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</si>
  <si>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</si>
  <si>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</si>
  <si>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</si>
  <si>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</si>
  <si>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</si>
  <si>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</si>
  <si>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</si>
  <si>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</si>
  <si>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</si>
  <si>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</si>
  <si>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</si>
  <si>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</si>
  <si>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</si>
  <si>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</si>
  <si>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</si>
  <si>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</si>
  <si>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</si>
  <si>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</si>
  <si>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</si>
  <si>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</si>
  <si>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</si>
  <si>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</si>
  <si>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</si>
  <si>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</si>
  <si>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</si>
  <si>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</si>
  <si>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</si>
  <si>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</si>
  <si>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</si>
  <si>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</si>
  <si>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</si>
  <si>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</si>
  <si>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</si>
  <si>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</si>
  <si>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</si>
  <si>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</si>
  <si>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</si>
  <si>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</si>
  <si>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</si>
  <si>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</si>
  <si>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</si>
  <si>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</si>
  <si>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</si>
  <si>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</si>
  <si>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</si>
  <si>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</si>
  <si>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</si>
  <si>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</si>
  <si>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</si>
  <si>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</si>
  <si>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</si>
  <si>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</si>
  <si>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</si>
  <si>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</si>
  <si>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</si>
  <si>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</si>
  <si>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</si>
  <si>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</si>
  <si>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</si>
  <si>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</si>
  <si>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</si>
  <si>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</si>
  <si>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</si>
  <si>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</si>
  <si>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</si>
  <si>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</si>
  <si>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</si>
  <si>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</si>
  <si>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</si>
  <si>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</si>
  <si>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</si>
  <si>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</si>
  <si>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</si>
  <si>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</si>
  <si>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</si>
  <si>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</si>
  <si>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</si>
  <si>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</si>
  <si>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</si>
  <si>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</si>
  <si>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</si>
  <si>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</si>
  <si>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</si>
  <si>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</si>
  <si>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</si>
  <si>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</si>
  <si>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</si>
  <si>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</si>
  <si>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</si>
  <si>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</si>
  <si>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</si>
  <si>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</si>
  <si>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</si>
  <si>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</si>
  <si>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</si>
  <si>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</si>
  <si>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</si>
  <si>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</si>
  <si>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</si>
  <si>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</si>
  <si>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</si>
  <si>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</si>
  <si>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</si>
  <si>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</si>
  <si>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</si>
  <si>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</si>
  <si>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</si>
  <si>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</si>
  <si>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</si>
  <si>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</si>
  <si>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</si>
  <si>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</si>
  <si>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</si>
  <si>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</si>
  <si>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</si>
  <si>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</si>
  <si>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</si>
  <si>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</si>
  <si>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</si>
  <si>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</si>
  <si>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</si>
  <si>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</si>
  <si>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</si>
  <si>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</si>
  <si>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</si>
  <si>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</si>
  <si>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</si>
  <si>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</si>
  <si>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</si>
  <si>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</si>
  <si>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</si>
  <si>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</si>
  <si>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</si>
  <si>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</si>
  <si>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</si>
  <si>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</si>
  <si>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</si>
  <si>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</si>
  <si>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</si>
  <si>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</si>
  <si>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</si>
  <si>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</si>
  <si>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</si>
  <si>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</si>
  <si>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</si>
  <si>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</si>
  <si>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</si>
  <si>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</si>
  <si>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</si>
  <si>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</si>
  <si>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</si>
  <si>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</si>
  <si>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</si>
  <si>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</si>
  <si>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</si>
  <si>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</si>
  <si>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</si>
  <si>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</si>
  <si>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</si>
  <si>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</si>
  <si>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</si>
  <si>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</si>
  <si>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</si>
  <si>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</si>
  <si>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</si>
  <si>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</si>
  <si>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</si>
  <si>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</si>
  <si>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</si>
  <si>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</si>
  <si>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</si>
  <si>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</si>
  <si>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</si>
  <si>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</si>
  <si>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</si>
  <si>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</si>
  <si>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</si>
  <si>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</si>
  <si>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</si>
  <si>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</si>
  <si>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</si>
  <si>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</si>
  <si>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</si>
  <si>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</si>
  <si>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</si>
  <si>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</si>
  <si>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</si>
  <si>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</si>
  <si>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</si>
  <si>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</si>
  <si>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</si>
  <si>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</si>
  <si>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</si>
  <si>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</si>
  <si>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</si>
  <si>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</si>
  <si>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</si>
  <si>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</si>
  <si>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</si>
  <si>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</si>
  <si>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</si>
  <si>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</si>
  <si>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</si>
  <si>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</si>
  <si>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</si>
  <si>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</si>
  <si>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</si>
  <si>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</si>
  <si>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</si>
  <si>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</si>
  <si>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</si>
  <si>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</si>
  <si>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</si>
  <si>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</si>
  <si>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</si>
  <si>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</si>
  <si>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</si>
  <si>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</si>
  <si>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</si>
  <si>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</si>
  <si>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</si>
  <si>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</si>
  <si>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</si>
  <si>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</si>
  <si>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</si>
  <si>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</si>
  <si>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</si>
  <si>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</si>
  <si>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</si>
  <si>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</si>
  <si>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</si>
  <si>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</si>
  <si>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</si>
  <si>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</si>
  <si>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</si>
  <si>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</si>
  <si>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</si>
  <si>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</si>
  <si>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</si>
  <si>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</si>
  <si>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</si>
  <si>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</si>
  <si>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</si>
  <si>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</si>
  <si>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</si>
  <si>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</si>
  <si>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</si>
  <si>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</si>
  <si>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</si>
  <si>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</si>
  <si>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</si>
  <si>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</si>
  <si>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</si>
  <si>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</si>
  <si>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</si>
  <si>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</si>
  <si>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</si>
  <si>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</si>
  <si>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</si>
  <si>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</si>
  <si>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</si>
  <si>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</si>
  <si>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</si>
  <si>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</si>
  <si>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</si>
  <si>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</si>
  <si>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</si>
  <si>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</si>
  <si>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</si>
  <si>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</si>
  <si>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</si>
  <si>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</si>
  <si>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</si>
  <si>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</si>
  <si>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</si>
  <si>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</si>
  <si>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</si>
  <si>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</si>
  <si>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</si>
  <si>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</si>
  <si>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</si>
  <si>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</si>
  <si>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</si>
  <si>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</si>
  <si>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</si>
  <si>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</si>
  <si>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</si>
  <si>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</si>
  <si>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</si>
  <si>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</si>
  <si>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</si>
  <si>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</si>
  <si>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</si>
  <si>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</si>
  <si>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</si>
  <si>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</si>
  <si>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</si>
  <si>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</si>
  <si>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</si>
  <si>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</si>
  <si>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</si>
  <si>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</si>
  <si>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</si>
  <si>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</si>
  <si>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</si>
  <si>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</si>
  <si>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</si>
  <si>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</si>
  <si>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</si>
  <si>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</si>
  <si>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</si>
  <si>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</si>
  <si>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</si>
  <si>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</si>
  <si>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</si>
  <si>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</si>
  <si>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</si>
  <si>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</si>
  <si>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</si>
  <si>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</si>
  <si>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</si>
  <si>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</si>
  <si>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</si>
  <si>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</si>
  <si>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</si>
  <si>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</si>
  <si>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</si>
  <si>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</si>
  <si>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</si>
  <si>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</si>
  <si>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</si>
  <si>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</si>
  <si>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</si>
  <si>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</si>
  <si>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</si>
  <si>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</si>
  <si>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</si>
  <si>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</si>
  <si>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</si>
  <si>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</si>
  <si>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</si>
  <si>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</si>
  <si>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</si>
  <si>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</si>
  <si>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</si>
  <si>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</si>
  <si>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</si>
  <si>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</si>
  <si>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</si>
  <si>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</si>
  <si>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</si>
  <si>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</si>
  <si>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</si>
  <si>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</si>
  <si>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</si>
  <si>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</si>
  <si>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</si>
  <si>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</si>
  <si>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</si>
  <si>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</si>
  <si>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</si>
  <si>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</si>
  <si>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</si>
  <si>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</si>
  <si>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</si>
  <si>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</si>
  <si>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</si>
  <si>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</si>
  <si>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</si>
  <si>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</si>
  <si>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</si>
  <si>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</si>
  <si>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</si>
  <si>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</si>
  <si>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</si>
  <si>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</si>
  <si>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</si>
  <si>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</si>
  <si>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</si>
  <si>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</si>
  <si>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</si>
  <si>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</si>
  <si>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</si>
  <si>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</si>
  <si>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</si>
  <si>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</si>
  <si>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</si>
  <si>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</si>
  <si>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</si>
  <si>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</si>
  <si>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</si>
  <si>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</si>
  <si>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</si>
  <si>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</si>
  <si>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</si>
  <si>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</si>
  <si>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</si>
  <si>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</si>
  <si>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</si>
  <si>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</si>
  <si>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</si>
  <si>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</si>
  <si>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</si>
  <si>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</si>
  <si>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</si>
  <si>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</si>
  <si>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</si>
  <si>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</si>
  <si>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</si>
  <si>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</si>
  <si>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</si>
  <si>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</si>
  <si>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</si>
  <si>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</si>
  <si>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</si>
  <si>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</si>
  <si>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</si>
  <si>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</si>
  <si>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</si>
  <si>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</si>
  <si>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</si>
  <si>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</si>
  <si>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</si>
  <si>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</si>
  <si>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</si>
  <si>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</si>
  <si>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</si>
  <si>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</si>
  <si>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</si>
  <si>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</si>
  <si>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</si>
  <si>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</si>
  <si>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</si>
  <si>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</si>
  <si>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</si>
  <si>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</si>
  <si>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</si>
  <si>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</si>
  <si>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</si>
  <si>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</si>
  <si>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</si>
  <si>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</si>
  <si>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</si>
  <si>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</si>
  <si>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</si>
  <si>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</si>
  <si>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</si>
  <si>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</si>
  <si>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</si>
  <si>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</si>
  <si>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</si>
  <si>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</si>
  <si>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</si>
  <si>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</si>
  <si>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</si>
  <si>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</si>
  <si>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</si>
  <si>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</si>
  <si>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</si>
  <si>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</si>
  <si>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</si>
  <si>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</si>
  <si>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</si>
  <si>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</si>
  <si>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</si>
  <si>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</si>
  <si>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</si>
  <si>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</si>
  <si>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</si>
  <si>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</si>
  <si>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</si>
  <si>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</si>
  <si>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</si>
  <si>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</si>
  <si>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</si>
  <si>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</si>
  <si>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</si>
  <si>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</si>
  <si>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</si>
  <si>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</si>
  <si>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</si>
  <si>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</si>
  <si>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</si>
  <si>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</si>
  <si>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</si>
  <si>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</si>
  <si>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</si>
  <si>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</si>
  <si>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</si>
  <si>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</si>
  <si>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</si>
  <si>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</si>
  <si>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</si>
  <si>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</si>
  <si>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</si>
  <si>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</si>
  <si>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</si>
  <si>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</si>
  <si>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</si>
  <si>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</si>
  <si>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</si>
  <si>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</si>
  <si>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</si>
  <si>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</si>
  <si>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</si>
  <si>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</si>
  <si>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</si>
  <si>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</si>
  <si>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</si>
  <si>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</si>
  <si>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</si>
  <si>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</si>
  <si>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</si>
  <si>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</si>
  <si>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</si>
  <si>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</si>
  <si>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</si>
  <si>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</si>
  <si>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</si>
  <si>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</si>
  <si>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</si>
  <si>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</si>
  <si>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</si>
  <si>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</si>
  <si>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</si>
  <si>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</si>
  <si>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</si>
  <si>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</si>
  <si>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</si>
  <si>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</si>
  <si>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</si>
  <si>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</si>
  <si>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</si>
  <si>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</si>
  <si>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</si>
  <si>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</si>
  <si>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</si>
  <si>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</si>
  <si>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</si>
  <si>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</si>
  <si>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</si>
  <si>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</si>
  <si>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</si>
  <si>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</si>
  <si>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</si>
  <si>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</si>
  <si>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</si>
  <si>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</si>
  <si>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</si>
  <si>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</si>
  <si>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</si>
  <si>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</si>
  <si>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</si>
  <si>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</si>
  <si>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</si>
  <si>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</si>
  <si>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</si>
  <si>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</si>
  <si>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</si>
  <si>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</si>
  <si>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</si>
  <si>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</si>
  <si>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</si>
  <si>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</si>
  <si>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</si>
  <si>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</si>
  <si>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</si>
  <si>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</si>
  <si>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</si>
  <si>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</si>
  <si>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</si>
  <si>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</si>
  <si>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</si>
  <si>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</si>
  <si>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</si>
  <si>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</si>
  <si>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</si>
  <si>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</si>
  <si>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</si>
  <si>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</si>
  <si>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</si>
  <si>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</si>
  <si>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</si>
  <si>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</si>
  <si>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</si>
  <si>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</si>
  <si>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</si>
  <si>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</si>
  <si>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</si>
  <si>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</si>
  <si>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</si>
  <si>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</si>
  <si>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</si>
  <si>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</si>
  <si>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</si>
  <si>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</si>
  <si>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</si>
  <si>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</si>
  <si>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</si>
  <si>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</si>
  <si>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</si>
  <si>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</si>
  <si>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</si>
  <si>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</si>
  <si>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</si>
  <si>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</si>
  <si>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</si>
  <si>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</si>
  <si>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</si>
  <si>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</si>
  <si>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</si>
  <si>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</si>
  <si>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</si>
  <si>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</si>
  <si>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</si>
  <si>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</si>
  <si>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</si>
  <si>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</si>
  <si>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</si>
  <si>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</si>
  <si>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</si>
  <si>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</si>
  <si>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</si>
  <si>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</si>
  <si>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</si>
  <si>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</si>
  <si>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</si>
  <si>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</si>
  <si>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</si>
  <si>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</si>
  <si>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</si>
  <si>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</si>
  <si>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</si>
  <si>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</si>
  <si>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</si>
  <si>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</si>
  <si>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</si>
  <si>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</si>
  <si>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</si>
  <si>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</si>
  <si>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</si>
  <si>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</si>
  <si>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</si>
  <si>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</si>
  <si>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</si>
  <si>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</si>
  <si>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</si>
  <si>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</si>
  <si>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</si>
  <si>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</si>
  <si>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</si>
  <si>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</si>
  <si>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</si>
  <si>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</si>
  <si>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</si>
  <si>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</si>
  <si>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</si>
  <si>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</si>
  <si>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</si>
  <si>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</si>
  <si>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</si>
  <si>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</si>
  <si>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</si>
  <si>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</si>
  <si>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</si>
  <si>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</si>
  <si>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</si>
  <si>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</si>
  <si>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</si>
  <si>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</si>
  <si>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</si>
  <si>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</si>
  <si>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</si>
  <si>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</si>
  <si>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</si>
  <si>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</si>
  <si>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</si>
  <si>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</si>
  <si>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</si>
  <si>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</si>
  <si>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</si>
  <si>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</si>
  <si>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</si>
  <si>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</si>
  <si>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</si>
  <si>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</si>
  <si>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</si>
  <si>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</si>
  <si>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</si>
  <si>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</si>
  <si>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</si>
  <si>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</si>
  <si>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</si>
  <si>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</si>
  <si>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</si>
  <si>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</si>
  <si>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</si>
  <si>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</si>
  <si>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</si>
  <si>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</si>
  <si>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</si>
  <si>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</si>
  <si>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</si>
  <si>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</si>
  <si>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</si>
  <si>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</si>
  <si>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</si>
  <si>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</si>
  <si>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</si>
  <si>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</si>
  <si>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</si>
  <si>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</si>
  <si>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</si>
  <si>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</si>
  <si>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</si>
  <si>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</si>
  <si>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</si>
  <si>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</si>
  <si>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</si>
  <si>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</si>
  <si>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</si>
  <si>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</si>
  <si>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</si>
  <si>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</si>
  <si>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</si>
  <si>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</si>
  <si>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</si>
  <si>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</si>
  <si>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</si>
  <si>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</si>
  <si>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</si>
  <si>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</si>
  <si>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</si>
  <si>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</si>
  <si>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</si>
  <si>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</si>
  <si>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</si>
  <si>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</si>
  <si>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</si>
  <si>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</si>
  <si>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</si>
  <si>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</si>
  <si>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</si>
  <si>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</si>
  <si>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</si>
  <si>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</si>
  <si>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</si>
  <si>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</si>
  <si>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</si>
  <si>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</si>
  <si>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</si>
  <si>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</si>
  <si>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</si>
  <si>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</si>
  <si>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</si>
  <si>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</si>
  <si>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</si>
  <si>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</si>
  <si>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</si>
  <si>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</si>
  <si>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</si>
  <si>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</si>
  <si>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</si>
  <si>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</si>
  <si>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</si>
  <si>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</si>
  <si>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</si>
  <si>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</si>
  <si>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</si>
  <si>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</si>
  <si>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</si>
  <si>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</si>
  <si>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</si>
  <si>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</si>
  <si>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</si>
  <si>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</si>
  <si>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</si>
  <si>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</si>
  <si>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</si>
  <si>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</si>
  <si>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</si>
  <si>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</si>
  <si>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</si>
  <si>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</si>
  <si>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</si>
  <si>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</si>
  <si>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</si>
  <si>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</si>
  <si>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</si>
  <si>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</si>
  <si>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</si>
  <si>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</si>
  <si>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</si>
  <si>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</si>
  <si>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</si>
  <si>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</si>
  <si>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</si>
  <si>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</si>
  <si>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</si>
  <si>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</si>
  <si>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</si>
  <si>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</si>
  <si>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</si>
  <si>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</si>
  <si>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</si>
  <si>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</si>
  <si>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</si>
  <si>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</si>
  <si>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</si>
  <si>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</si>
  <si>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</si>
  <si>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</si>
  <si>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</si>
  <si>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</si>
  <si>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</si>
  <si>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</si>
  <si>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</si>
  <si>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</si>
  <si>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</si>
  <si>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</si>
  <si>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</si>
  <si>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</si>
  <si>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</si>
  <si>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</si>
  <si>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</si>
  <si>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</si>
  <si>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</si>
  <si>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</si>
  <si>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</si>
  <si>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</si>
  <si>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</si>
  <si>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</si>
  <si>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</si>
  <si>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</si>
  <si>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</si>
  <si>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</si>
  <si>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</si>
  <si>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</si>
  <si>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</si>
  <si>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</si>
  <si>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</si>
  <si>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</si>
  <si>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</si>
  <si>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</si>
  <si>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</si>
  <si>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</si>
  <si>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</si>
  <si>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</si>
  <si>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</si>
  <si>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</si>
  <si>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</si>
  <si>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</si>
  <si>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</si>
  <si>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</si>
  <si>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</si>
  <si>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</si>
  <si>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</si>
  <si>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</si>
  <si>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</si>
  <si>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</si>
  <si>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</si>
  <si>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</si>
  <si>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</si>
  <si>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</si>
  <si>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</si>
  <si>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</si>
  <si>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</si>
  <si>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</si>
  <si>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</si>
  <si>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</si>
  <si>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</si>
  <si>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</si>
  <si>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</si>
  <si>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</si>
  <si>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</si>
  <si>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</si>
  <si>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</si>
  <si>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</si>
  <si>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</si>
  <si>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</si>
  <si>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</si>
  <si>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</si>
  <si>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</si>
  <si>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</si>
  <si>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</si>
  <si>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</si>
  <si>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</si>
  <si>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</si>
  <si>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</si>
  <si>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</si>
  <si>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</si>
  <si>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</si>
  <si>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</si>
  <si>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</si>
  <si>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</si>
  <si>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</si>
  <si>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</si>
  <si>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</si>
  <si>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</si>
  <si>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</si>
  <si>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</si>
  <si>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</si>
  <si>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</si>
  <si>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</si>
  <si>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</si>
  <si>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</si>
  <si>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</si>
  <si>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</si>
  <si>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</si>
  <si>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</si>
  <si>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</si>
  <si>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</si>
  <si>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</si>
  <si>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</si>
  <si>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</si>
  <si>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</si>
  <si>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</si>
  <si>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</si>
  <si>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</si>
  <si>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</si>
  <si>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</si>
  <si>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</si>
  <si>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</si>
  <si>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</si>
  <si>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</si>
  <si>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</si>
  <si>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</si>
  <si>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</si>
  <si>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</si>
  <si>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</si>
  <si>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</si>
  <si>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</si>
  <si>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</si>
  <si>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</si>
  <si>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</si>
  <si>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</si>
  <si>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</si>
  <si>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</si>
  <si>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</si>
  <si>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</si>
  <si>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</si>
  <si>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</si>
  <si>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</si>
  <si>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</si>
  <si>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</si>
  <si>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</si>
  <si>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</si>
  <si>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</si>
  <si>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</si>
  <si>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</si>
  <si>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</si>
  <si>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</si>
  <si>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</si>
  <si>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</si>
  <si>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</si>
  <si>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</si>
  <si>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</si>
  <si>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</si>
  <si>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</si>
  <si>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</si>
  <si>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</si>
  <si>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</si>
  <si>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</si>
  <si>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</si>
  <si>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</si>
  <si>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</si>
  <si>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</si>
  <si>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</si>
  <si>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</si>
  <si>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</si>
  <si>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</si>
  <si>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</si>
  <si>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</si>
  <si>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</si>
  <si>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</si>
  <si>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</si>
  <si>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</si>
  <si>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</si>
  <si>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</si>
  <si>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</si>
  <si>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</si>
  <si>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</si>
  <si>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</si>
  <si>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</si>
  <si>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</si>
  <si>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</si>
  <si>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</si>
  <si>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</si>
  <si>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</si>
  <si>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</si>
  <si>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</si>
  <si>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</si>
  <si>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</si>
  <si>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</si>
  <si>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</si>
  <si>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</si>
  <si>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</si>
  <si>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</si>
  <si>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</si>
  <si>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</si>
  <si>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</si>
  <si>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</si>
  <si>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</si>
  <si>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</si>
  <si>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</si>
  <si>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</si>
  <si>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</si>
  <si>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</si>
  <si>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</si>
  <si>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</si>
  <si>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</si>
  <si>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</si>
  <si>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</si>
  <si>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</si>
  <si>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</si>
  <si>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</si>
  <si>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</si>
  <si>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</si>
  <si>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</si>
  <si>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</si>
  <si>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</si>
  <si>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</si>
  <si>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</si>
  <si>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</si>
  <si>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</si>
  <si>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</si>
  <si>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</si>
  <si>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</si>
  <si>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</si>
  <si>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</si>
  <si>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</si>
  <si>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</si>
  <si>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</si>
  <si>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</si>
  <si>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</si>
  <si>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</si>
  <si>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</si>
  <si>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</si>
  <si>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</si>
  <si>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</si>
  <si>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</si>
  <si>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</si>
  <si>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</si>
  <si>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</si>
  <si>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</si>
  <si>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</si>
  <si>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</si>
  <si>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</si>
  <si>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</si>
  <si>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</si>
  <si>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</si>
  <si>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</si>
  <si>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</si>
  <si>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</si>
  <si>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</si>
  <si>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</si>
  <si>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</si>
  <si>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</si>
  <si>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</si>
  <si>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</si>
  <si>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</si>
  <si>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</si>
  <si>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</si>
  <si>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</si>
  <si>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</si>
  <si>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</si>
  <si>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</si>
  <si>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</si>
  <si>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</si>
  <si>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</si>
  <si>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</si>
  <si>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</si>
  <si>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</si>
  <si>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</si>
  <si>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</si>
  <si>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</si>
  <si>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</si>
  <si>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</si>
  <si>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</si>
  <si>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</si>
  <si>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</si>
  <si>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</si>
  <si>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</si>
  <si>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</si>
  <si>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</si>
  <si>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</si>
  <si>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</si>
  <si>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</si>
  <si>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</si>
  <si>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</si>
  <si>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</si>
  <si>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</si>
  <si>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</si>
  <si>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</si>
  <si>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</si>
  <si>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</si>
  <si>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</si>
  <si>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</si>
  <si>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</si>
  <si>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</si>
  <si>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</si>
  <si>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</si>
  <si>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</si>
  <si>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</si>
  <si>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</si>
  <si>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</si>
  <si>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</si>
  <si>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</si>
  <si>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</si>
  <si>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</si>
  <si>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</si>
  <si>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</si>
  <si>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</si>
  <si>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</si>
  <si>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</si>
  <si>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</si>
  <si>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</si>
  <si>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</si>
  <si>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</si>
  <si>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</si>
  <si>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</si>
  <si>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</si>
  <si>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</si>
  <si>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</si>
  <si>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</si>
  <si>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</si>
  <si>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</si>
  <si>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</si>
  <si>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</si>
  <si>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</si>
  <si>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</si>
  <si>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</si>
  <si>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</si>
  <si>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</si>
  <si>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</si>
  <si>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</si>
  <si>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</si>
  <si>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</si>
  <si>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</si>
  <si>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</si>
  <si>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</si>
  <si>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</si>
  <si>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</si>
  <si>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</si>
  <si>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</si>
  <si>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</si>
  <si>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</si>
  <si>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</si>
  <si>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</si>
  <si>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</si>
  <si>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</si>
  <si>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</si>
  <si>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</si>
  <si>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</si>
  <si>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</si>
  <si>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</si>
  <si>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</si>
  <si>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</si>
  <si>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</si>
  <si>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</si>
  <si>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</si>
  <si>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</si>
  <si>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</si>
  <si>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</si>
  <si>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</si>
  <si>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</si>
  <si>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</si>
  <si>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</si>
  <si>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</si>
  <si>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</si>
  <si>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</si>
  <si>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</si>
  <si>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</si>
  <si>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</si>
  <si>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</si>
  <si>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</si>
  <si>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</si>
  <si>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</si>
  <si>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</si>
  <si>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</si>
  <si>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</si>
  <si>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</si>
  <si>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</si>
  <si>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</si>
  <si>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</si>
  <si>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</si>
  <si>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</si>
  <si>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</si>
  <si>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</si>
  <si>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</si>
  <si>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</si>
  <si>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</si>
  <si>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</si>
  <si>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</si>
  <si>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</si>
  <si>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</si>
  <si>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</si>
  <si>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</si>
  <si>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</si>
  <si>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</si>
  <si>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</si>
  <si>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</si>
  <si>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</si>
  <si>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</si>
  <si>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</si>
  <si>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</si>
  <si>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</si>
  <si>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</si>
  <si>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</si>
  <si>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</si>
  <si>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</si>
  <si>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</si>
  <si>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</si>
  <si>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</si>
  <si>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</si>
  <si>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</si>
  <si>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</si>
  <si>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</si>
  <si>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</si>
  <si>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</si>
  <si>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</si>
  <si>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</si>
  <si>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</si>
  <si>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</si>
  <si>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</si>
  <si>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</si>
  <si>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</si>
  <si>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</si>
  <si>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</si>
  <si>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</si>
  <si>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</si>
  <si>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</si>
  <si>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</si>
  <si>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</si>
  <si>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</si>
  <si>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</si>
  <si>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</si>
  <si>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</si>
  <si>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</si>
  <si>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</si>
  <si>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</si>
  <si>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</si>
  <si>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</si>
  <si>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</si>
  <si>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</si>
  <si>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</si>
  <si>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</si>
  <si>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</si>
  <si>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</si>
  <si>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</si>
  <si>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</si>
  <si>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</si>
  <si>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</si>
  <si>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</si>
  <si>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</si>
  <si>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</si>
  <si>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</si>
  <si>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</si>
  <si>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</si>
  <si>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</si>
  <si>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</si>
  <si>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</si>
  <si>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</si>
  <si>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</si>
  <si>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</si>
  <si>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</si>
  <si>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</si>
  <si>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</si>
  <si>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</si>
  <si>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</si>
  <si>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</si>
  <si>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</si>
  <si>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</si>
  <si>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</si>
  <si>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</si>
  <si>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</si>
  <si>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</si>
  <si>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</si>
  <si>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</si>
  <si>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</si>
  <si>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</si>
  <si>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</si>
  <si>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</si>
  <si>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</si>
  <si>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</si>
  <si>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</si>
  <si>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</si>
  <si>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</si>
  <si>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</si>
  <si>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</si>
  <si>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</si>
  <si>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</si>
  <si>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</si>
  <si>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</si>
  <si>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</si>
  <si>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</si>
  <si>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</si>
  <si>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</si>
  <si>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</si>
  <si>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</si>
  <si>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</si>
  <si>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</si>
  <si>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</si>
  <si>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</si>
  <si>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</si>
  <si>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</si>
  <si>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</si>
  <si>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</si>
  <si>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</si>
  <si>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</si>
  <si>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</si>
  <si>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</si>
  <si>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</si>
  <si>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</si>
  <si>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</si>
  <si>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</si>
  <si>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</si>
  <si>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</si>
  <si>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</si>
  <si>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</si>
  <si>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</si>
  <si>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</si>
  <si>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</si>
  <si>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</si>
  <si>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</si>
  <si>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</si>
  <si>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</si>
  <si>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</si>
  <si>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</si>
  <si>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</si>
  <si>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</si>
  <si>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</si>
  <si>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</si>
  <si>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</si>
  <si>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</si>
  <si>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</si>
  <si>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</si>
  <si>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</si>
  <si>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</si>
  <si>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</si>
  <si>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</si>
  <si>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</si>
  <si>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</si>
  <si>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</si>
  <si>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</si>
  <si>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</si>
  <si>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</si>
  <si>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</si>
  <si>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</si>
  <si>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</si>
  <si>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</si>
  <si>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</si>
  <si>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</si>
  <si>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</si>
  <si>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</si>
  <si>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</si>
  <si>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</si>
  <si>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</si>
  <si>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</si>
  <si>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</si>
  <si>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</si>
  <si>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</si>
  <si>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</si>
  <si>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</si>
  <si>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</si>
  <si>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</si>
  <si>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</si>
  <si>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</si>
  <si>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</si>
  <si>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</si>
  <si>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</si>
  <si>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</si>
  <si>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</si>
  <si>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</si>
  <si>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</si>
  <si>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</si>
  <si>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</si>
  <si>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</si>
  <si>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</si>
  <si>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</si>
  <si>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</si>
  <si>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</si>
  <si>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</si>
  <si>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</si>
  <si>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</si>
  <si>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</si>
  <si>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</si>
  <si>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</si>
  <si>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</si>
  <si>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</si>
  <si>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</si>
  <si>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</si>
  <si>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</si>
  <si>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</si>
  <si>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</si>
  <si>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</si>
  <si>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</si>
  <si>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</si>
  <si>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</si>
  <si>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</si>
  <si>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</si>
  <si>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</si>
  <si>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</si>
  <si>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</si>
  <si>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</si>
  <si>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</si>
  <si>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</si>
  <si>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</si>
  <si>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</si>
  <si>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</si>
  <si>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</si>
  <si>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</si>
  <si>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</si>
  <si>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</si>
  <si>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</si>
  <si>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</si>
  <si>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</si>
  <si>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</si>
  <si>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</si>
  <si>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</si>
  <si>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</si>
  <si>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</si>
  <si>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</si>
  <si>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</si>
  <si>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</si>
  <si>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</si>
  <si>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</si>
  <si>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</si>
  <si>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</si>
  <si>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</si>
  <si>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</si>
  <si>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</si>
  <si>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</si>
  <si>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</si>
  <si>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</si>
  <si>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</si>
  <si>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</si>
  <si>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</si>
  <si>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</si>
  <si>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</si>
  <si>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</si>
  <si>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</si>
  <si>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</si>
  <si>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</si>
  <si>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</si>
  <si>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</si>
  <si>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</si>
  <si>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</si>
  <si>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</si>
  <si>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</si>
  <si>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</si>
  <si>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</si>
  <si>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</si>
  <si>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</si>
  <si>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</si>
  <si>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</si>
  <si>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</si>
  <si>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</si>
  <si>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</si>
  <si>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</si>
  <si>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</si>
  <si>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</si>
  <si>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</si>
  <si>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</si>
  <si>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</si>
  <si>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</si>
  <si>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</si>
  <si>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</si>
  <si>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</si>
  <si>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</si>
  <si>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</si>
  <si>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</si>
  <si>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</si>
  <si>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</si>
  <si>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</si>
  <si>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</si>
  <si>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</si>
  <si>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</si>
  <si>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</si>
  <si>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</si>
  <si>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</si>
  <si>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</si>
  <si>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</si>
  <si>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</si>
  <si>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</si>
  <si>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</si>
  <si>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</si>
  <si>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</si>
  <si>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</si>
  <si>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</si>
  <si>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</si>
  <si>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</si>
  <si>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</si>
  <si>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</si>
  <si>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</si>
  <si>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</si>
  <si>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</si>
  <si>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</si>
  <si>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</si>
  <si>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</si>
  <si>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</si>
  <si>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</si>
  <si>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</si>
  <si>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</si>
  <si>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</si>
  <si>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</si>
  <si>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</si>
  <si>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</si>
  <si>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</si>
  <si>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</si>
  <si>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</si>
  <si>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</si>
  <si>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</si>
  <si>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</si>
  <si>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</si>
  <si>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</si>
  <si>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</si>
  <si>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</si>
  <si>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</si>
  <si>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</si>
  <si>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</si>
  <si>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</si>
  <si>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</si>
  <si>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</si>
  <si>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</si>
  <si>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</si>
  <si>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</si>
  <si>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</si>
  <si>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</si>
  <si>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</si>
  <si>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</si>
  <si>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</si>
  <si>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</si>
  <si>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</si>
  <si>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</si>
  <si>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</si>
  <si>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</si>
  <si>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</si>
  <si>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</si>
  <si>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</si>
  <si>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</si>
  <si>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</si>
  <si>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</si>
  <si>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</si>
  <si>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</si>
  <si>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</si>
  <si>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</si>
  <si>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</si>
  <si>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</si>
  <si>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</si>
  <si>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</si>
  <si>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</si>
  <si>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</si>
  <si>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</si>
  <si>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</si>
  <si>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</si>
  <si>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</si>
  <si>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</si>
  <si>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</si>
  <si>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</si>
  <si>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</si>
  <si>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</si>
  <si>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</si>
  <si>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</si>
  <si>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</si>
  <si>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</si>
  <si>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</si>
  <si>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</si>
  <si>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</si>
  <si>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</si>
  <si>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</si>
  <si>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</si>
  <si>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</si>
  <si>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</si>
  <si>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</si>
  <si>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</si>
  <si>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</si>
  <si>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</si>
  <si>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</si>
  <si>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</si>
  <si>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</si>
  <si>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</si>
  <si>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</si>
  <si>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</si>
  <si>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</si>
  <si>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</si>
  <si>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</si>
  <si>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</si>
  <si>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</si>
  <si>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</si>
  <si>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</si>
  <si>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</si>
  <si>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</si>
  <si>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</si>
  <si>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</si>
  <si>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</si>
  <si>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</si>
  <si>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</si>
  <si>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</si>
  <si>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</si>
  <si>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</si>
  <si>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</si>
  <si>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</si>
  <si>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</si>
  <si>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</si>
  <si>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</si>
  <si>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</si>
  <si>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</si>
  <si>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</si>
  <si>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</si>
  <si>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</si>
  <si>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</si>
  <si>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</si>
  <si>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</si>
  <si>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</si>
  <si>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</si>
  <si>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</si>
  <si>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</si>
  <si>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</si>
  <si>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</si>
  <si>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</si>
  <si>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</si>
  <si>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</si>
  <si>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</si>
  <si>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</si>
  <si>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</si>
  <si>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</si>
  <si>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</si>
  <si>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</si>
  <si>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</si>
  <si>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</si>
  <si>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</si>
  <si>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</si>
  <si>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</si>
  <si>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</si>
  <si>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</si>
  <si>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</si>
  <si>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</si>
  <si>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</si>
  <si>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</si>
  <si>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</si>
  <si>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</si>
  <si>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</si>
  <si>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</si>
  <si>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</si>
  <si>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</si>
  <si>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</si>
  <si>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</si>
  <si>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</si>
  <si>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</si>
  <si>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</si>
  <si>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</si>
  <si>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</si>
  <si>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</si>
  <si>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</si>
  <si>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</si>
  <si>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</si>
  <si>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</si>
  <si>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</si>
  <si>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</si>
  <si>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</si>
  <si>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</si>
  <si>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</si>
  <si>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</si>
  <si>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</si>
  <si>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</si>
  <si>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</si>
  <si>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</si>
  <si>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</si>
  <si>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</si>
  <si>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</si>
  <si>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</si>
  <si>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</si>
  <si>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</si>
  <si>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</si>
  <si>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</si>
  <si>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</si>
  <si>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</si>
  <si>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</si>
  <si>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</si>
  <si>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</si>
  <si>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</si>
  <si>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</si>
  <si>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</si>
  <si>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</si>
  <si>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</si>
  <si>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</si>
  <si>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</si>
  <si>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</si>
  <si>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</si>
  <si>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</si>
  <si>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</si>
  <si>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</si>
  <si>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</si>
  <si>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</si>
  <si>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</si>
  <si>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</si>
  <si>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</si>
  <si>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</si>
  <si>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</si>
  <si>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</si>
  <si>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</si>
  <si>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</si>
  <si>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</si>
  <si>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</si>
  <si>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</si>
  <si>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</si>
  <si>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</si>
  <si>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</si>
  <si>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</si>
  <si>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</si>
  <si>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</si>
  <si>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</si>
  <si>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</si>
  <si>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</si>
  <si>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</si>
  <si>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</si>
  <si>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</si>
  <si>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</si>
  <si>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</si>
  <si>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</si>
  <si>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</si>
  <si>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</si>
  <si>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</si>
  <si>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</si>
  <si>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</si>
  <si>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</si>
  <si>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</si>
  <si>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</si>
  <si>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</si>
  <si>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</si>
  <si>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</si>
  <si>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</si>
  <si>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</si>
  <si>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</si>
  <si>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</si>
  <si>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</si>
  <si>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</si>
  <si>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</si>
  <si>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</si>
  <si>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</si>
  <si>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</si>
  <si>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</si>
  <si>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</si>
  <si>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</si>
  <si>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</si>
  <si>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</si>
  <si>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</si>
  <si>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</si>
  <si>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</si>
  <si>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</si>
  <si>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</si>
  <si>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</si>
  <si>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</si>
  <si>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</si>
  <si>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</si>
  <si>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</si>
  <si>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</si>
  <si>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</si>
  <si>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</si>
  <si>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</si>
  <si>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</si>
  <si>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</si>
  <si>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</si>
  <si>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</si>
  <si>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</si>
  <si>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</si>
  <si>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</si>
  <si>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</si>
  <si>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</si>
  <si>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</si>
  <si>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</si>
  <si>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</si>
  <si>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</si>
  <si>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</si>
  <si>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</si>
  <si>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</si>
  <si>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</si>
  <si>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</si>
  <si>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</si>
  <si>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</si>
  <si>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</si>
  <si>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</si>
  <si>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</si>
  <si>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</si>
  <si>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</si>
  <si>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</si>
  <si>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</si>
  <si>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</si>
  <si>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</si>
  <si>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</si>
  <si>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</si>
  <si>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</si>
  <si>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</si>
  <si>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</si>
  <si>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</si>
  <si>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</si>
  <si>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</si>
  <si>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</si>
  <si>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</si>
  <si>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</si>
  <si>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</si>
  <si>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</si>
  <si>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</si>
  <si>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</si>
  <si>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</si>
  <si>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</si>
  <si>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</si>
  <si>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</si>
  <si>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</si>
  <si>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</si>
  <si>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</si>
  <si>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</si>
  <si>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</si>
  <si>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</si>
  <si>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</si>
  <si>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</si>
  <si>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</si>
  <si>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</si>
  <si>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</si>
  <si>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</si>
  <si>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</si>
  <si>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</si>
  <si>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</si>
  <si>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</si>
  <si>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</si>
  <si>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</si>
  <si>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</si>
  <si>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</si>
  <si>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</si>
  <si>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</si>
  <si>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</si>
  <si>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</si>
  <si>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</si>
  <si>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</si>
  <si>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</si>
  <si>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</si>
  <si>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</si>
  <si>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</si>
  <si>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</si>
  <si>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</si>
  <si>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</si>
  <si>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</si>
  <si>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</si>
  <si>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</si>
  <si>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</si>
  <si>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</si>
  <si>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</si>
  <si>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</si>
  <si>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</si>
  <si>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</si>
  <si>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</si>
  <si>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</si>
  <si>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</si>
  <si>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</si>
  <si>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</si>
  <si>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</si>
  <si>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</si>
  <si>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</si>
  <si>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</si>
  <si>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</si>
  <si>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</si>
  <si>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</si>
  <si>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</si>
  <si>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</si>
  <si>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</si>
  <si>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</si>
  <si>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</si>
  <si>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</si>
  <si>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</si>
  <si>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</si>
  <si>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</si>
  <si>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</si>
  <si>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</si>
  <si>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</si>
  <si>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</si>
  <si>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</si>
  <si>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</si>
  <si>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</si>
  <si>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</si>
  <si>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</si>
  <si>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</si>
  <si>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</si>
  <si>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</si>
  <si>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</si>
  <si>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</si>
  <si>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</si>
  <si>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</si>
  <si>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</si>
  <si>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</si>
  <si>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</si>
  <si>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</si>
  <si>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</si>
  <si>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</si>
  <si>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</si>
  <si>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</si>
  <si>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</si>
  <si>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</si>
  <si>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</si>
  <si>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</si>
  <si>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</si>
  <si>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</si>
  <si>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</si>
  <si>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</si>
  <si>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</si>
  <si>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</si>
  <si>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</si>
  <si>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</si>
  <si>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</si>
  <si>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</si>
  <si>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</si>
  <si>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</si>
  <si>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</si>
  <si>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</si>
  <si>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</si>
  <si>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</si>
  <si>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</si>
  <si>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</si>
  <si>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</si>
  <si>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</si>
  <si>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</si>
  <si>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</si>
  <si>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</si>
  <si>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</si>
  <si>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</si>
  <si>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</si>
  <si>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</si>
  <si>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</si>
  <si>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</si>
  <si>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</si>
  <si>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</si>
  <si>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</si>
  <si>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</si>
  <si>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</si>
  <si>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</si>
  <si>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</si>
  <si>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</si>
  <si>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</si>
  <si>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</si>
  <si>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</si>
  <si>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</si>
  <si>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</si>
  <si>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</si>
  <si>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</si>
  <si>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</si>
  <si>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</si>
  <si>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</si>
  <si>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</si>
  <si>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</si>
  <si>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</si>
  <si>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</si>
  <si>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</si>
  <si>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</si>
  <si>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</si>
  <si>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</si>
  <si>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</si>
  <si>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</si>
  <si>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</si>
  <si>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</si>
  <si>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</si>
  <si>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</si>
  <si>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</si>
  <si>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</si>
  <si>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</si>
  <si>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</si>
  <si>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</si>
  <si>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</si>
  <si>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</si>
  <si>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</si>
  <si>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</si>
  <si>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</si>
  <si>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</si>
  <si>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</si>
  <si>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</si>
  <si>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</si>
  <si>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</si>
  <si>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</si>
  <si>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</si>
  <si>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</si>
  <si>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</si>
  <si>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</si>
  <si>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</si>
  <si>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</si>
  <si>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</si>
  <si>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</si>
  <si>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</si>
  <si>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</si>
  <si>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</si>
  <si>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</si>
  <si>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</si>
  <si>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</si>
  <si>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</si>
  <si>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</si>
  <si>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</si>
  <si>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</si>
  <si>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</si>
  <si>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</si>
  <si>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</si>
  <si>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</si>
  <si>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</si>
  <si>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</si>
  <si>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</si>
  <si>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</si>
  <si>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</si>
  <si>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</si>
  <si>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</si>
  <si>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</si>
  <si>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</si>
  <si>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</si>
  <si>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</si>
  <si>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</si>
  <si>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</si>
  <si>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</si>
  <si>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</si>
  <si>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</si>
  <si>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</si>
  <si>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</si>
  <si>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</si>
  <si>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</si>
  <si>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</si>
  <si>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</si>
  <si>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</si>
  <si>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</si>
  <si>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</si>
  <si>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</si>
  <si>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</si>
  <si>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</si>
  <si>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</si>
  <si>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</si>
  <si>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</si>
  <si>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</si>
  <si>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</si>
  <si>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</si>
  <si>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</si>
  <si>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</si>
  <si>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</si>
  <si>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</si>
  <si>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</si>
  <si>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</si>
  <si>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</si>
  <si>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</si>
  <si>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</si>
  <si>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</si>
  <si>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</si>
  <si>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</si>
  <si>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</si>
  <si>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</si>
  <si>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</si>
  <si>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</si>
  <si>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</si>
  <si>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</si>
  <si>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</si>
  <si>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</si>
  <si>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</si>
  <si>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</si>
  <si>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</si>
  <si>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</si>
  <si>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</si>
  <si>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</si>
  <si>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</si>
  <si>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</si>
  <si>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</si>
  <si>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</si>
  <si>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</si>
  <si>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</si>
  <si>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</si>
  <si>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</si>
  <si>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</si>
  <si>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</si>
  <si>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</si>
  <si>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</si>
  <si>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</si>
  <si>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</si>
  <si>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</si>
  <si>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</si>
  <si>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</si>
  <si>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</si>
  <si>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</si>
  <si>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</si>
  <si>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</si>
  <si>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</si>
  <si>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</si>
  <si>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</si>
  <si>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</si>
  <si>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</si>
  <si>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</si>
  <si>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</si>
  <si>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</si>
  <si>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</si>
  <si>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</si>
  <si>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</si>
  <si>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</si>
  <si>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</si>
  <si>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</si>
  <si>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</si>
  <si>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</si>
  <si>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</si>
  <si>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</si>
  <si>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</si>
  <si>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</si>
  <si>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</si>
  <si>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</si>
  <si>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</si>
  <si>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</si>
  <si>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</si>
  <si>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</si>
  <si>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</si>
  <si>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</si>
  <si>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</si>
  <si>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</si>
  <si>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</si>
  <si>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</si>
  <si>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</si>
  <si>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</si>
  <si>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</si>
  <si>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</si>
  <si>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</si>
  <si>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</si>
  <si>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</si>
  <si>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</si>
  <si>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</si>
  <si>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</si>
  <si>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</si>
  <si>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</si>
  <si>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</si>
  <si>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</si>
  <si>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</si>
  <si>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</si>
  <si>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</si>
  <si>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</si>
  <si>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</si>
  <si>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</si>
  <si>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</si>
  <si>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</si>
  <si>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</si>
  <si>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</si>
  <si>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</si>
  <si>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</si>
  <si>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</si>
  <si>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</si>
  <si>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</si>
  <si>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</si>
  <si>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</si>
  <si>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</si>
  <si>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</si>
  <si>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</si>
  <si>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</si>
  <si>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</si>
  <si>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</si>
  <si>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</si>
  <si>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</si>
  <si>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</si>
  <si>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</si>
  <si>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</si>
  <si>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</si>
  <si>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</si>
  <si>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</si>
  <si>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</si>
  <si>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</si>
  <si>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</si>
  <si>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</si>
  <si>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</si>
  <si>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</si>
  <si>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</si>
  <si>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</si>
  <si>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</si>
  <si>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</si>
  <si>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</si>
  <si>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</si>
  <si>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</si>
  <si>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</si>
  <si>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</si>
  <si>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</si>
  <si>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</si>
  <si>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</si>
  <si>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</si>
  <si>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</si>
  <si>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</si>
  <si>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</si>
  <si>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</si>
  <si>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</si>
  <si>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</si>
  <si>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</si>
  <si>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</si>
  <si>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</si>
  <si>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</si>
  <si>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</si>
  <si>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</si>
  <si>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</si>
  <si>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</si>
  <si>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</si>
  <si>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</si>
  <si>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</si>
  <si>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</si>
  <si>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</si>
  <si>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</si>
  <si>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</si>
  <si>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</si>
  <si>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</si>
  <si>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</si>
  <si>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</si>
  <si>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</si>
  <si>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</si>
  <si>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</si>
  <si>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</si>
  <si>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</si>
  <si>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</si>
  <si>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</si>
  <si>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</si>
  <si>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</si>
  <si>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</si>
  <si>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</si>
  <si>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</si>
  <si>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</si>
  <si>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</si>
  <si>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</si>
  <si>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</si>
  <si>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</si>
  <si>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</si>
  <si>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</si>
  <si>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</si>
  <si>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</si>
  <si>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</si>
  <si>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</si>
  <si>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</si>
  <si>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</si>
  <si>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</si>
  <si>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</si>
  <si>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</si>
  <si>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</si>
  <si>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</si>
  <si>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</si>
  <si>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</si>
  <si>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</si>
  <si>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</si>
  <si>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</si>
  <si>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</si>
  <si>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</si>
  <si>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</si>
  <si>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</si>
  <si>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</si>
  <si>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</si>
  <si>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</si>
  <si>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</si>
  <si>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</si>
  <si>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</si>
  <si>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</si>
  <si>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</si>
  <si>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</si>
  <si>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</si>
  <si>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</si>
  <si>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</si>
  <si>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</si>
  <si>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</si>
  <si>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</si>
  <si>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</si>
  <si>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</si>
  <si>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</si>
  <si>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</si>
  <si>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</si>
  <si>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</si>
  <si>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</si>
  <si>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</si>
  <si>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</si>
  <si>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</si>
  <si>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</si>
  <si>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</si>
  <si>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</si>
  <si>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</si>
  <si>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</si>
  <si>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</si>
  <si>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</si>
  <si>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</si>
  <si>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</si>
  <si>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</si>
  <si>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</si>
  <si>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</si>
  <si>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</si>
  <si>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</si>
  <si>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</si>
  <si>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</si>
  <si>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</si>
  <si>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</si>
  <si>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</si>
  <si>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</si>
  <si>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</si>
  <si>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</si>
  <si>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</si>
  <si>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</si>
  <si>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</si>
  <si>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</si>
  <si>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</si>
  <si>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</si>
  <si>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</si>
  <si>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</si>
  <si>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</si>
  <si>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</si>
  <si>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</si>
  <si>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</si>
  <si>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</si>
  <si>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</si>
  <si>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</si>
  <si>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</si>
  <si>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</si>
  <si>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</si>
  <si>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</si>
  <si>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</si>
  <si>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</si>
  <si>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</si>
  <si>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</si>
  <si>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</si>
  <si>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</si>
  <si>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</si>
  <si>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</si>
  <si>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</si>
  <si>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</si>
  <si>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</si>
  <si>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</si>
  <si>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</si>
  <si>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</si>
  <si>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</si>
  <si>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</si>
  <si>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</si>
  <si>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</si>
  <si>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</si>
  <si>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</si>
  <si>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</si>
  <si>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</si>
  <si>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</si>
  <si>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</si>
  <si>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</si>
  <si>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</si>
  <si>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</si>
  <si>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</si>
  <si>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</si>
  <si>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</si>
  <si>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</si>
  <si>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</si>
  <si>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</si>
  <si>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</si>
  <si>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</si>
  <si>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</si>
  <si>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</si>
  <si>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</si>
  <si>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</si>
  <si>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</si>
  <si>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</si>
  <si>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</si>
  <si>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</si>
  <si>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</si>
  <si>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</si>
  <si>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</si>
  <si>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</si>
  <si>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</si>
  <si>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</si>
  <si>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</si>
  <si>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</si>
  <si>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</si>
  <si>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</si>
  <si>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</si>
  <si>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</si>
  <si>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</si>
  <si>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</si>
  <si>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</si>
  <si>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</si>
  <si>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</si>
  <si>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</si>
  <si>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</si>
  <si>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</si>
  <si>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</si>
  <si>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</si>
  <si>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</si>
  <si>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</si>
  <si>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</si>
  <si>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</si>
  <si>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</si>
  <si>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</si>
  <si>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</si>
  <si>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</si>
  <si>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</si>
  <si>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</si>
  <si>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</si>
  <si>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</si>
  <si>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</si>
  <si>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</si>
  <si>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</si>
  <si>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</si>
  <si>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</si>
  <si>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</si>
  <si>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</si>
  <si>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</si>
  <si>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</si>
  <si>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</si>
  <si>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</si>
  <si>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</si>
  <si>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</si>
  <si>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</si>
  <si>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</si>
  <si>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</si>
  <si>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</si>
  <si>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</si>
  <si>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</si>
  <si>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</si>
  <si>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</si>
  <si>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</si>
  <si>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</si>
  <si>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</si>
  <si>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</si>
  <si>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</si>
  <si>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</si>
  <si>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</si>
  <si>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</si>
  <si>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</si>
  <si>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</si>
  <si>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</si>
  <si>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</si>
  <si>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</si>
  <si>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</si>
  <si>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</si>
  <si>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</si>
  <si>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</si>
  <si>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</si>
  <si>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</si>
  <si>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</si>
  <si>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</si>
  <si>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</si>
  <si>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</si>
  <si>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</si>
  <si>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</si>
  <si>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</si>
  <si>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</si>
  <si>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</si>
  <si>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</si>
  <si>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</si>
  <si>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</si>
  <si>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</si>
  <si>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</si>
  <si>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</si>
  <si>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</si>
  <si>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</si>
  <si>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</si>
  <si>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</si>
  <si>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</si>
  <si>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</si>
  <si>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</si>
  <si>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</si>
  <si>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</si>
  <si>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</si>
  <si>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</si>
  <si>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</si>
  <si>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</si>
  <si>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</si>
  <si>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</si>
  <si>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</si>
  <si>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</si>
  <si>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</si>
  <si>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</si>
  <si>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</si>
  <si>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</si>
  <si>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</si>
  <si>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</si>
  <si>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</si>
  <si>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</si>
  <si>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</si>
  <si>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</si>
  <si>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</si>
  <si>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</si>
  <si>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</si>
  <si>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</si>
  <si>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</si>
  <si>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</si>
  <si>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</si>
  <si>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</si>
  <si>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</si>
  <si>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</si>
  <si>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</si>
  <si>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</si>
  <si>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</si>
  <si>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</si>
  <si>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</si>
  <si>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</si>
  <si>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</si>
  <si>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</si>
  <si>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</si>
  <si>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</si>
  <si>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</si>
  <si>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</si>
  <si>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</si>
  <si>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</si>
  <si>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</si>
  <si>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</si>
  <si>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</si>
  <si>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</si>
  <si>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</si>
  <si>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</si>
  <si>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</si>
  <si>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</si>
  <si>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</si>
  <si>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</si>
  <si>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</si>
  <si>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</si>
  <si>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</si>
  <si>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</si>
  <si>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</si>
  <si>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</si>
  <si>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</si>
  <si>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</si>
  <si>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</si>
  <si>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</si>
  <si>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</si>
  <si>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</si>
  <si>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</si>
  <si>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</si>
  <si>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</si>
  <si>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</si>
  <si>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</si>
  <si>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</si>
  <si>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</si>
  <si>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</si>
  <si>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</si>
  <si>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</si>
  <si>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</si>
  <si>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</si>
  <si>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</si>
  <si>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</si>
  <si>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</si>
  <si>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</si>
  <si>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</si>
  <si>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</si>
  <si>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</si>
  <si>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</si>
  <si>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</si>
  <si>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</si>
  <si>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</si>
  <si>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</si>
  <si>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</si>
  <si>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</si>
  <si>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</si>
  <si>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</si>
  <si>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</si>
  <si>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</si>
  <si>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</si>
  <si>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</si>
  <si>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</si>
  <si>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</si>
  <si>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</si>
  <si>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</si>
  <si>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</si>
  <si>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</si>
  <si>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</si>
  <si>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</si>
  <si>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</si>
  <si>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</si>
  <si>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</si>
  <si>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</si>
  <si>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</si>
  <si>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</si>
  <si>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</si>
  <si>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</si>
  <si>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</si>
  <si>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</si>
  <si>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</si>
  <si>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</si>
  <si>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</si>
  <si>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</si>
  <si>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</si>
  <si>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</si>
  <si>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</si>
  <si>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</si>
  <si>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</si>
  <si>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</si>
  <si>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</si>
  <si>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</si>
  <si>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</si>
  <si>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</si>
  <si>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</si>
  <si>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</si>
  <si>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</si>
  <si>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</si>
  <si>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</si>
  <si>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</si>
  <si>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</si>
  <si>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</si>
  <si>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</si>
  <si>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</si>
  <si>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</si>
  <si>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</si>
  <si>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</si>
  <si>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</si>
  <si>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</si>
  <si>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</si>
  <si>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</si>
  <si>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</si>
  <si>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</si>
  <si>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</si>
  <si>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</si>
  <si>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</si>
  <si>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</si>
  <si>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</si>
  <si>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</si>
  <si>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</si>
  <si>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</si>
  <si>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</si>
  <si>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</si>
  <si>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</si>
  <si>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</si>
  <si>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</si>
  <si>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</si>
  <si>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</si>
  <si>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</si>
  <si>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</si>
  <si>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</si>
  <si>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</si>
  <si>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</si>
  <si>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</si>
  <si>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</si>
  <si>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</si>
  <si>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</si>
  <si>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</si>
  <si>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</si>
  <si>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</si>
  <si>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</si>
  <si>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</si>
  <si>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</si>
  <si>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</si>
  <si>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</si>
  <si>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</si>
  <si>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</si>
  <si>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</si>
  <si>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</si>
  <si>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</si>
  <si>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</si>
  <si>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</si>
  <si>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</si>
  <si>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</si>
  <si>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</si>
  <si>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</si>
  <si>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</si>
  <si>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</si>
  <si>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</si>
  <si>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</si>
  <si>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</si>
  <si>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</si>
  <si>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</si>
  <si>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</si>
  <si>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</si>
  <si>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</si>
  <si>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</si>
  <si>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</si>
  <si>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</si>
  <si>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</si>
  <si>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</si>
  <si>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</si>
  <si>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</si>
  <si>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</si>
  <si>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</si>
  <si>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</si>
  <si>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</si>
  <si>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</si>
  <si>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</si>
  <si>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</si>
  <si>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</si>
  <si>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</si>
  <si>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</si>
  <si>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</si>
  <si>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</si>
  <si>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</si>
  <si>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</si>
  <si>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</si>
  <si>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</si>
  <si>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</si>
  <si>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</si>
  <si>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</si>
  <si>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</si>
  <si>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</si>
  <si>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</si>
  <si>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</si>
  <si>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</si>
  <si>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</si>
  <si>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</si>
  <si>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</si>
  <si>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</si>
  <si>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</si>
  <si>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</si>
  <si>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</si>
  <si>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</si>
  <si>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</si>
  <si>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</si>
  <si>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</si>
  <si>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</si>
  <si>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</si>
  <si>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</si>
  <si>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</si>
  <si>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</si>
  <si>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</si>
  <si>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</si>
  <si>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</si>
  <si>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</si>
  <si>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</si>
  <si>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</si>
  <si>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</si>
  <si>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</si>
  <si>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</si>
  <si>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</si>
  <si>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</si>
  <si>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</si>
  <si>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</si>
  <si>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</si>
  <si>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</si>
  <si>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</si>
  <si>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</si>
  <si>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</si>
  <si>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</si>
  <si>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</si>
  <si>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</si>
  <si>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</si>
  <si>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</si>
  <si>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</si>
  <si>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</si>
  <si>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</si>
  <si>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</si>
  <si>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</si>
  <si>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</si>
  <si>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</si>
  <si>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</si>
  <si>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</si>
  <si>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</si>
  <si>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</si>
  <si>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</si>
  <si>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</si>
  <si>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</si>
  <si>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</si>
  <si>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</si>
  <si>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</si>
  <si>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</si>
  <si>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</si>
  <si>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</si>
  <si>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</si>
  <si>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</si>
  <si>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</si>
  <si>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</si>
  <si>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</si>
  <si>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</si>
  <si>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</si>
  <si>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</si>
  <si>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</si>
  <si>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</si>
  <si>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</si>
  <si>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</si>
  <si>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</si>
  <si>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</si>
  <si>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</si>
  <si>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</si>
  <si>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</si>
  <si>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</si>
  <si>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</si>
  <si>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</si>
  <si>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</si>
  <si>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</si>
  <si>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</si>
  <si>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</si>
  <si>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</si>
  <si>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</si>
  <si>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</si>
  <si>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</si>
  <si>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</si>
  <si>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</si>
  <si>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</si>
  <si>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</si>
  <si>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</si>
  <si>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</si>
  <si>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</si>
  <si>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</si>
  <si>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</si>
  <si>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</si>
  <si>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</si>
  <si>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</si>
  <si>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</si>
  <si>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</si>
  <si>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</si>
  <si>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</si>
  <si>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</si>
  <si>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</si>
  <si>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</si>
  <si>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</si>
  <si>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</si>
  <si>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</si>
  <si>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</si>
  <si>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</si>
  <si>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</si>
  <si>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</si>
  <si>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</si>
  <si>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</si>
  <si>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</si>
  <si>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</si>
  <si>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</si>
  <si>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</si>
  <si>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</si>
  <si>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</si>
  <si>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</si>
  <si>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</si>
  <si>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</si>
  <si>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</si>
  <si>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</si>
  <si>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</si>
  <si>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</si>
  <si>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</si>
  <si>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</si>
  <si>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</si>
  <si>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</si>
  <si>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</si>
  <si>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</si>
  <si>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</si>
  <si>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</si>
  <si>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</si>
  <si>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</si>
  <si>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</si>
  <si>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</si>
  <si>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</si>
  <si>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</si>
  <si>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</si>
  <si>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</si>
  <si>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</si>
  <si>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</si>
  <si>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</si>
  <si>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</si>
  <si>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</si>
  <si>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</si>
  <si>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</si>
  <si>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</si>
  <si>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</si>
  <si>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</si>
  <si>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</si>
  <si>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</si>
  <si>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</si>
  <si>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</si>
  <si>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</si>
  <si>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</si>
  <si>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</si>
  <si>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</si>
  <si>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</si>
  <si>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</si>
  <si>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</si>
  <si>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</si>
  <si>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</si>
  <si>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</si>
  <si>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</si>
  <si>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</si>
  <si>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</si>
  <si>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</si>
  <si>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</si>
  <si>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</si>
  <si>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</si>
  <si>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</si>
  <si>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</si>
  <si>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</si>
  <si>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</si>
  <si>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</si>
  <si>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</si>
  <si>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</si>
  <si>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</si>
  <si>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</si>
  <si>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</si>
  <si>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</si>
  <si>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</si>
  <si>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</si>
  <si>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</si>
  <si>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</si>
  <si>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</si>
  <si>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</si>
  <si>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</si>
  <si>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</si>
  <si>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</si>
  <si>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</si>
  <si>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</si>
  <si>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</si>
  <si>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</si>
  <si>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</si>
  <si>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</si>
  <si>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</si>
  <si>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</si>
  <si>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</si>
  <si>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</si>
  <si>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</si>
  <si>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</si>
  <si>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</si>
  <si>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</si>
  <si>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</si>
  <si>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</si>
  <si>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</si>
  <si>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</si>
  <si>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</si>
  <si>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</si>
  <si>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</si>
  <si>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</si>
  <si>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</si>
  <si>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</si>
  <si>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</si>
  <si>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</si>
  <si>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</si>
  <si>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</si>
  <si>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</si>
  <si>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</si>
  <si>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</si>
  <si>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</si>
  <si>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</si>
  <si>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</si>
  <si>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</si>
  <si>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</si>
  <si>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</si>
  <si>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</si>
  <si>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</si>
  <si>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</si>
  <si>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</si>
  <si>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</si>
  <si>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</si>
  <si>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</si>
  <si>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</si>
  <si>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</si>
  <si>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</si>
  <si>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</si>
  <si>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</si>
  <si>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</si>
  <si>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</si>
  <si>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</si>
  <si>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</si>
  <si>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</si>
  <si>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</si>
  <si>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</si>
  <si>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</si>
  <si>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</si>
  <si>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</si>
  <si>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</si>
  <si>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</si>
  <si>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</si>
  <si>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</si>
  <si>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</si>
  <si>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</si>
  <si>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</si>
  <si>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</si>
  <si>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</si>
  <si>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</si>
  <si>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</si>
  <si>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</si>
  <si>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</si>
  <si>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</si>
  <si>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</si>
  <si>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</si>
  <si>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</si>
  <si>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</si>
  <si>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</si>
  <si>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</si>
  <si>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</si>
  <si>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</si>
  <si>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</si>
  <si>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</si>
  <si>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</si>
  <si>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</si>
  <si>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</si>
  <si>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</si>
  <si>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</si>
  <si>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</si>
  <si>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</si>
  <si>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</si>
  <si>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</si>
  <si>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</si>
  <si>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</si>
  <si>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</si>
  <si>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</si>
  <si>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</si>
  <si>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</si>
  <si>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</si>
  <si>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</si>
  <si>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</si>
  <si>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</si>
  <si>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</si>
  <si>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</si>
  <si>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</si>
  <si>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</si>
  <si>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</si>
  <si>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</si>
  <si>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</si>
  <si>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</si>
  <si>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</si>
  <si>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</si>
  <si>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</si>
  <si>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</si>
  <si>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</si>
  <si>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</si>
  <si>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</si>
  <si>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</si>
  <si>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</si>
  <si>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</si>
  <si>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</si>
  <si>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</si>
  <si>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</si>
  <si>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</si>
  <si>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</si>
  <si>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</si>
  <si>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</si>
  <si>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</si>
  <si>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</si>
  <si>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</si>
  <si>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</si>
  <si>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</si>
  <si>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</si>
  <si>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</si>
  <si>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</si>
  <si>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</si>
  <si>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</si>
  <si>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</si>
  <si>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</si>
  <si>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</si>
  <si>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</si>
  <si>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</si>
  <si>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</si>
  <si>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</si>
  <si>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</si>
  <si>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</si>
  <si>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</si>
  <si>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</si>
  <si>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</si>
  <si>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</si>
  <si>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</si>
  <si>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</si>
  <si>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</si>
  <si>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</si>
  <si>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</si>
  <si>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</si>
  <si>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</si>
  <si>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</si>
  <si>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</si>
  <si>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</si>
  <si>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</si>
  <si>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</si>
  <si>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</si>
  <si>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</si>
  <si>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</si>
  <si>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</si>
  <si>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</si>
  <si>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</si>
  <si>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</si>
  <si>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</si>
  <si>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</si>
  <si>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</si>
  <si>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</si>
  <si>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</si>
  <si>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</si>
  <si>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</si>
  <si>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</si>
  <si>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</si>
  <si>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</si>
  <si>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</si>
  <si>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</si>
  <si>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</si>
  <si>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</si>
  <si>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</si>
  <si>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</si>
  <si>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</si>
  <si>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</si>
  <si>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</si>
  <si>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</si>
  <si>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</si>
  <si>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</si>
  <si>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</si>
  <si>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</si>
  <si>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</si>
  <si>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</si>
  <si>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</si>
  <si>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</si>
  <si>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</si>
  <si>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</si>
  <si>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</si>
  <si>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</si>
  <si>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</si>
  <si>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</si>
  <si>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</si>
  <si>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</si>
  <si>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</si>
  <si>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</si>
  <si>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</si>
  <si>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</si>
  <si>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</si>
  <si>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</si>
  <si>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</si>
  <si>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</si>
  <si>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</si>
  <si>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</si>
  <si>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</si>
  <si>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</si>
  <si>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</si>
  <si>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</si>
  <si>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</si>
  <si>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</si>
  <si>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</si>
  <si>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</si>
  <si>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</si>
  <si>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</si>
  <si>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</si>
  <si>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</si>
  <si>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</si>
  <si>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</si>
  <si>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</si>
  <si>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</si>
  <si>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</si>
  <si>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</si>
  <si>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</si>
  <si>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</si>
  <si>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</si>
  <si>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</si>
  <si>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</si>
  <si>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</si>
  <si>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</si>
  <si>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</si>
  <si>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</si>
  <si>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</si>
  <si>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</si>
  <si>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</si>
  <si>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</si>
  <si>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</si>
  <si>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</si>
  <si>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</si>
  <si>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</si>
  <si>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</si>
  <si>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</si>
  <si>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</si>
  <si>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</si>
  <si>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</si>
  <si>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</si>
  <si>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</si>
  <si>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</si>
  <si>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</si>
  <si>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</si>
  <si>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</si>
  <si>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</si>
  <si>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</si>
  <si>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</si>
  <si>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</si>
  <si>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</si>
  <si>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</si>
  <si>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</si>
  <si>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</si>
  <si>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</si>
  <si>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</si>
  <si>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</si>
  <si>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</si>
  <si>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</si>
  <si>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</si>
  <si>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</si>
  <si>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</si>
  <si>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</si>
  <si>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</si>
  <si>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</si>
  <si>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</si>
  <si>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</si>
  <si>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</si>
  <si>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</si>
  <si>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</si>
  <si>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</si>
  <si>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</si>
  <si>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</si>
  <si>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</si>
  <si>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</si>
  <si>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</si>
  <si>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</si>
  <si>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</si>
  <si>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</si>
  <si>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</si>
  <si>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</si>
  <si>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</si>
  <si>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</si>
  <si>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</si>
  <si>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</si>
  <si>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</si>
  <si>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</si>
  <si>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</si>
  <si>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</si>
  <si>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</si>
  <si>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</si>
  <si>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</si>
  <si>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</si>
  <si>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</si>
  <si>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</si>
  <si>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</si>
  <si>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</si>
  <si>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</si>
  <si>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</si>
  <si>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</si>
  <si>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</si>
  <si>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</si>
  <si>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</si>
  <si>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</si>
  <si>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</si>
  <si>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</si>
  <si>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</si>
  <si>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</si>
  <si>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</si>
  <si>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</si>
  <si>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</si>
  <si>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</si>
  <si>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</si>
  <si>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</si>
  <si>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</si>
  <si>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</si>
  <si>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</si>
  <si>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</si>
  <si>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</si>
  <si>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</si>
  <si>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</si>
  <si>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</si>
  <si>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</si>
  <si>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</si>
  <si>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</si>
  <si>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</si>
  <si>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</si>
  <si>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</si>
  <si>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</si>
  <si>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</si>
  <si>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</si>
  <si>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</si>
  <si>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</si>
  <si>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</si>
  <si>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</si>
  <si>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</si>
  <si>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</si>
  <si>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</si>
  <si>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</si>
  <si>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</si>
  <si>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</si>
  <si>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</si>
  <si>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</si>
  <si>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</si>
  <si>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</si>
  <si>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</si>
  <si>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</si>
  <si>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</si>
  <si>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</si>
  <si>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</si>
  <si>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</si>
  <si>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</si>
  <si>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</si>
  <si>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</si>
  <si>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</si>
  <si>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</si>
  <si>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</si>
  <si>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</si>
  <si>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</si>
  <si>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</si>
  <si>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</si>
  <si>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</si>
  <si>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</si>
  <si>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</si>
  <si>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</si>
  <si>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</si>
  <si>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</si>
  <si>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</si>
  <si>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</si>
  <si>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</si>
  <si>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</si>
  <si>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</si>
  <si>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</si>
  <si>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</si>
  <si>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</si>
  <si>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</si>
  <si>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</si>
  <si>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</si>
  <si>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</si>
  <si>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</si>
  <si>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</si>
  <si>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</si>
  <si>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</si>
  <si>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</si>
  <si>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</si>
  <si>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</si>
  <si>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</si>
  <si>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</si>
  <si>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</si>
  <si>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</si>
  <si>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</si>
  <si>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</si>
  <si>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</si>
  <si>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</si>
  <si>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</si>
  <si>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</si>
  <si>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</si>
  <si>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</si>
  <si>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</si>
  <si>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</si>
  <si>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</si>
  <si>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</si>
  <si>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</si>
  <si>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</si>
  <si>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</si>
  <si>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</si>
  <si>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</si>
  <si>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</si>
  <si>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</si>
  <si>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</si>
  <si>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</si>
  <si>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</si>
  <si>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</si>
  <si>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</si>
  <si>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</si>
  <si>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</si>
  <si>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</si>
  <si>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</si>
  <si>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</si>
  <si>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</si>
  <si>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</si>
  <si>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</si>
  <si>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</si>
  <si>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</si>
  <si>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</si>
  <si>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</si>
  <si>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</si>
  <si>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</si>
  <si>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</si>
  <si>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</si>
  <si>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</si>
  <si>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</si>
  <si>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</si>
  <si>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</si>
  <si>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</si>
  <si>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</si>
  <si>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</si>
  <si>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</si>
  <si>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</si>
  <si>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</si>
  <si>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</si>
  <si>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</si>
  <si>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</si>
  <si>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</si>
  <si>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</si>
  <si>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</si>
  <si>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</si>
  <si>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</si>
  <si>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</si>
  <si>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</si>
  <si>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</si>
  <si>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</si>
  <si>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</si>
  <si>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</si>
  <si>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</si>
  <si>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</si>
  <si>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</si>
  <si>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</si>
  <si>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</si>
  <si>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</si>
  <si>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</si>
  <si>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</si>
  <si>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</si>
  <si>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</si>
  <si>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</si>
  <si>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</si>
  <si>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</si>
  <si>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</si>
  <si>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</si>
  <si>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</si>
  <si>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</si>
  <si>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</si>
  <si>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</si>
  <si>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</si>
  <si>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</si>
  <si>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</si>
  <si>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</si>
  <si>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</si>
  <si>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</si>
  <si>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</si>
  <si>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</si>
  <si>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</si>
  <si>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</si>
  <si>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</si>
  <si>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</si>
  <si>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</si>
  <si>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</si>
  <si>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</si>
  <si>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</si>
  <si>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</si>
  <si>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</si>
  <si>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</si>
  <si>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</si>
  <si>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</si>
  <si>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</si>
  <si>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</si>
  <si>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</si>
  <si>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</si>
  <si>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</si>
  <si>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</si>
  <si>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</si>
  <si>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</si>
  <si>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</si>
  <si>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</si>
  <si>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</si>
  <si>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</si>
  <si>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</si>
  <si>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</si>
  <si>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</si>
  <si>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</si>
  <si>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</si>
  <si>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</si>
  <si>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</si>
  <si>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</si>
  <si>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</si>
  <si>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</si>
  <si>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</si>
  <si>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</si>
  <si>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</si>
  <si>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</si>
  <si>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</si>
  <si>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</si>
  <si>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</si>
  <si>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</si>
  <si>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</si>
  <si>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</si>
  <si>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</si>
  <si>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</si>
  <si>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</si>
  <si>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</si>
  <si>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</si>
  <si>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</si>
  <si>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</si>
  <si>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</si>
  <si>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</si>
  <si>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</si>
  <si>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</si>
  <si>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</si>
  <si>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</si>
  <si>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</si>
  <si>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</si>
  <si>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</si>
  <si>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</si>
  <si>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</si>
  <si>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</si>
  <si>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</si>
  <si>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</si>
  <si>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</si>
  <si>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</si>
  <si>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</si>
  <si>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</si>
  <si>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</si>
  <si>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</si>
  <si>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</si>
  <si>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</si>
  <si>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</si>
  <si>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</si>
  <si>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</si>
  <si>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</si>
  <si>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</si>
  <si>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</si>
  <si>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</si>
  <si>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</si>
  <si>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</si>
  <si>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</si>
  <si>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</si>
  <si>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</si>
  <si>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</si>
  <si>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</si>
  <si>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</si>
  <si>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</si>
  <si>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</si>
  <si>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</si>
  <si>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</si>
  <si>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</si>
  <si>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</si>
  <si>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</si>
  <si>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</si>
  <si>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</si>
  <si>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</si>
  <si>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</si>
  <si>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</si>
  <si>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</si>
  <si>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</si>
  <si>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</si>
  <si>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</si>
  <si>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</si>
  <si>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</si>
  <si>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</si>
  <si>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</si>
  <si>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</si>
  <si>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</si>
  <si>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</si>
  <si>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</si>
  <si>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</si>
  <si>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</si>
  <si>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</si>
  <si>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</si>
  <si>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</si>
  <si>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</si>
  <si>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</si>
  <si>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</si>
  <si>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</si>
  <si>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</si>
  <si>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</si>
  <si>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</si>
  <si>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</si>
  <si>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</si>
  <si>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</si>
  <si>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</si>
  <si>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</si>
  <si>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</si>
  <si>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</si>
  <si>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</si>
  <si>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</si>
  <si>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</si>
  <si>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</si>
  <si>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</si>
  <si>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</si>
  <si>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</si>
  <si>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</si>
  <si>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</si>
  <si>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</si>
  <si>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</si>
  <si>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</si>
  <si>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</si>
  <si>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</si>
  <si>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</si>
  <si>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</si>
  <si>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</si>
  <si>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</si>
  <si>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</si>
  <si>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</si>
  <si>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</si>
  <si>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</si>
  <si>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</si>
  <si>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</si>
  <si>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</si>
  <si>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</si>
  <si>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</si>
  <si>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</si>
  <si>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</si>
  <si>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</si>
  <si>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</si>
  <si>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</si>
  <si>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</si>
  <si>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</si>
  <si>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</si>
  <si>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</si>
  <si>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</si>
  <si>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</si>
  <si>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</si>
  <si>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</si>
  <si>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</si>
  <si>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</si>
  <si>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</si>
  <si>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</si>
  <si>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</si>
  <si>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</si>
  <si>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</si>
  <si>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</si>
  <si>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</si>
  <si>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</si>
  <si>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</si>
  <si>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</si>
  <si>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</si>
  <si>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</si>
  <si>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</si>
  <si>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</si>
  <si>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</si>
  <si>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</si>
  <si>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</si>
  <si>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</si>
  <si>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</si>
  <si>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</si>
  <si>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</si>
  <si>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</si>
  <si>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</si>
  <si>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</si>
  <si>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</si>
  <si>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</si>
  <si>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</si>
  <si>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</si>
  <si>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</si>
  <si>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</si>
  <si>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</si>
  <si>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</si>
  <si>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</si>
  <si>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</si>
  <si>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</si>
  <si>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</si>
  <si>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</si>
  <si>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</si>
  <si>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</si>
  <si>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</si>
  <si>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</si>
  <si>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</si>
  <si>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</si>
  <si>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</si>
  <si>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</si>
  <si>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</si>
  <si>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</si>
  <si>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</si>
  <si>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</si>
  <si>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</si>
  <si>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</si>
  <si>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</si>
  <si>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</si>
  <si>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</si>
  <si>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</si>
  <si>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</si>
  <si>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</si>
  <si>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</si>
  <si>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</si>
  <si>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</si>
  <si>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</si>
  <si>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</si>
  <si>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</si>
  <si>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</si>
  <si>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</si>
  <si>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</si>
  <si>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</si>
  <si>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</si>
  <si>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</si>
  <si>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</si>
  <si>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</si>
  <si>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</si>
  <si>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</si>
  <si>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</si>
  <si>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</si>
  <si>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</si>
  <si>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</si>
  <si>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</si>
  <si>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</si>
  <si>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</si>
  <si>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</si>
  <si>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</si>
  <si>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</si>
  <si>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</si>
  <si>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</si>
  <si>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</si>
  <si>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</si>
  <si>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</si>
  <si>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</si>
  <si>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</si>
  <si>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</si>
  <si>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</si>
  <si>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</si>
  <si>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</si>
  <si>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</si>
  <si>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</si>
  <si>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</si>
  <si>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</si>
  <si>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</si>
  <si>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</si>
  <si>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</si>
  <si>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</si>
  <si>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</si>
  <si>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</si>
  <si>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</si>
  <si>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</si>
  <si>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</si>
  <si>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</si>
  <si>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</si>
  <si>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</si>
  <si>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</si>
  <si>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</si>
  <si>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</si>
  <si>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</si>
  <si>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</si>
  <si>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</si>
  <si>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</si>
  <si>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</si>
  <si>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</si>
  <si>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</si>
  <si>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</si>
  <si>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</si>
  <si>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</si>
  <si>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</si>
  <si>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</si>
  <si>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</si>
  <si>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</si>
  <si>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</si>
  <si>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</si>
  <si>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</si>
  <si>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</si>
  <si>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</si>
  <si>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</si>
  <si>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</si>
  <si>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</si>
  <si>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</si>
  <si>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</si>
  <si>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</si>
  <si>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</si>
  <si>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</si>
  <si>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</si>
  <si>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</si>
  <si>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</si>
  <si>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</si>
  <si>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</si>
  <si>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</si>
  <si>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</si>
  <si>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</si>
  <si>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</si>
  <si>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</si>
  <si>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</si>
  <si>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</si>
  <si>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</si>
  <si>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</si>
  <si>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</si>
  <si>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</si>
  <si>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</si>
  <si>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</si>
  <si>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</si>
  <si>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</si>
  <si>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</si>
  <si>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</si>
  <si>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</si>
  <si>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</si>
  <si>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</si>
  <si>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</si>
  <si>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</si>
  <si>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</si>
  <si>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</si>
  <si>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</si>
  <si>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</si>
  <si>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</si>
  <si>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</si>
  <si>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</si>
  <si>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</si>
  <si>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</si>
  <si>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</si>
  <si>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</si>
  <si>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</si>
  <si>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</si>
  <si>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</si>
  <si>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</si>
  <si>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</si>
  <si>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</si>
  <si>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</si>
  <si>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</si>
  <si>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</si>
  <si>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</si>
  <si>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</si>
  <si>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</si>
  <si>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</si>
  <si>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</si>
  <si>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</si>
  <si>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</si>
  <si>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</si>
  <si>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</si>
  <si>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</si>
  <si>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</si>
  <si>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</si>
  <si>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</si>
  <si>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</si>
  <si>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</si>
  <si>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</si>
  <si>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</si>
  <si>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</si>
  <si>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</si>
  <si>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</si>
  <si>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</si>
  <si>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</si>
  <si>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</si>
  <si>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</si>
  <si>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</si>
  <si>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</si>
  <si>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</si>
  <si>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</si>
  <si>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</si>
  <si>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</si>
  <si>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</si>
  <si>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</si>
  <si>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</si>
  <si>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</si>
  <si>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</si>
  <si>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</si>
  <si>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</si>
  <si>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</si>
  <si>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</si>
  <si>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</si>
  <si>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</si>
  <si>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</si>
  <si>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</si>
  <si>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</si>
  <si>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</si>
  <si>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</si>
  <si>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</si>
  <si>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</si>
  <si>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</si>
  <si>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</si>
  <si>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</si>
  <si>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</si>
  <si>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</si>
  <si>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</si>
  <si>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</si>
  <si>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</si>
  <si>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</si>
  <si>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</si>
  <si>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</si>
  <si>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</si>
  <si>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</si>
  <si>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</si>
  <si>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</si>
  <si>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</si>
  <si>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</si>
  <si>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</si>
  <si>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</si>
  <si>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</si>
  <si>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</si>
  <si>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</si>
  <si>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</si>
  <si>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</si>
  <si>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</si>
  <si>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</si>
  <si>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</si>
  <si>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</si>
  <si>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</si>
  <si>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</si>
  <si>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</si>
  <si>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</si>
  <si>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</si>
  <si>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</si>
  <si>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</si>
  <si>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</si>
  <si>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</si>
  <si>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</si>
  <si>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</si>
  <si>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</si>
  <si>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</si>
  <si>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</si>
  <si>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</si>
  <si>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</si>
  <si>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</si>
  <si>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</si>
  <si>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</si>
  <si>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</si>
  <si>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</si>
  <si>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</si>
  <si>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</si>
  <si>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</si>
  <si>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</si>
  <si>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</si>
  <si>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</si>
  <si>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</si>
  <si>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</si>
  <si>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</si>
  <si>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</si>
  <si>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</si>
  <si>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</si>
  <si>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</si>
  <si>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</si>
  <si>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</si>
  <si>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</si>
  <si>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</si>
  <si>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</si>
  <si>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</si>
  <si>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</si>
  <si>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</si>
  <si>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</si>
  <si>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</si>
  <si>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</si>
  <si>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</si>
  <si>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</si>
  <si>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</si>
  <si>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</si>
  <si>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</si>
  <si>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</si>
  <si>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</si>
  <si>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</si>
  <si>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</si>
  <si>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</si>
  <si>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</si>
  <si>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</si>
  <si>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</si>
  <si>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</si>
  <si>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</si>
  <si>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</si>
  <si>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</si>
  <si>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</si>
  <si>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</si>
  <si>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</si>
  <si>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</si>
  <si>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</si>
  <si>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</si>
  <si>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</si>
  <si>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</si>
  <si>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</si>
  <si>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</si>
  <si>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</si>
  <si>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</si>
  <si>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</si>
  <si>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</si>
  <si>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</si>
  <si>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</si>
  <si>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</si>
  <si>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</si>
  <si>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</si>
  <si>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</si>
  <si>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</si>
  <si>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</si>
  <si>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</si>
  <si>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</si>
  <si>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</si>
  <si>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</si>
  <si>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</si>
  <si>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</si>
  <si>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</si>
  <si>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</si>
  <si>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</si>
  <si>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</si>
  <si>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</si>
  <si>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</si>
  <si>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</si>
  <si>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</si>
  <si>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</si>
  <si>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</si>
  <si>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</si>
  <si>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</si>
  <si>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</si>
  <si>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</si>
  <si>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</si>
  <si>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</si>
  <si>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</si>
  <si>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</si>
  <si>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</si>
  <si>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</si>
  <si>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</si>
  <si>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</si>
  <si>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</si>
  <si>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</si>
  <si>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</si>
  <si>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</si>
  <si>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</si>
  <si>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</si>
  <si>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</si>
  <si>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</si>
  <si>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</si>
  <si>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</si>
  <si>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</si>
  <si>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</si>
  <si>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</si>
  <si>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</si>
  <si>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</si>
  <si>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</si>
  <si>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</si>
  <si>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</si>
  <si>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</si>
  <si>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</si>
  <si>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</si>
  <si>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</si>
  <si>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</si>
  <si>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</si>
  <si>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</si>
  <si>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</si>
  <si>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</si>
  <si>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</si>
  <si>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</si>
  <si>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</si>
  <si>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</si>
  <si>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</si>
  <si>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</si>
  <si>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</si>
  <si>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</si>
  <si>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</si>
  <si>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</si>
  <si>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</si>
  <si>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</si>
  <si>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</si>
  <si>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</si>
  <si>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</si>
  <si>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</si>
  <si>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</si>
  <si>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</si>
  <si>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</si>
  <si>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</si>
  <si>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</si>
  <si>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</si>
  <si>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</si>
  <si>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</si>
  <si>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</si>
  <si>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</si>
  <si>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</si>
  <si>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</si>
  <si>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</si>
  <si>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</si>
  <si>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</si>
  <si>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</si>
  <si>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</si>
  <si>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</si>
  <si>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</si>
  <si>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</si>
  <si>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</si>
  <si>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</si>
  <si>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</si>
  <si>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</si>
  <si>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</si>
  <si>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</si>
  <si>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</si>
  <si>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</si>
  <si>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</si>
  <si>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</si>
  <si>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</si>
  <si>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</si>
  <si>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</si>
  <si>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</si>
  <si>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</si>
  <si>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</si>
  <si>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</si>
  <si>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</si>
  <si>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</si>
  <si>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</si>
  <si>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</si>
  <si>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</si>
  <si>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</si>
  <si>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</si>
  <si>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</si>
  <si>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</si>
  <si>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</si>
  <si>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</si>
  <si>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</si>
  <si>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</si>
  <si>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</si>
  <si>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</si>
  <si>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</si>
  <si>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</si>
  <si>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</si>
  <si>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</si>
  <si>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</si>
  <si>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</si>
  <si>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</si>
  <si>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</si>
  <si>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</si>
  <si>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</si>
  <si>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</si>
  <si>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</si>
  <si>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</si>
  <si>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</si>
  <si>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</si>
  <si>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</si>
  <si>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</si>
  <si>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</si>
  <si>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</si>
  <si>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</si>
  <si>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</si>
  <si>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</si>
  <si>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</si>
  <si>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</si>
  <si>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</si>
  <si>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</si>
  <si>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</si>
  <si>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</si>
  <si>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</si>
  <si>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</si>
  <si>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</si>
  <si>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</si>
  <si>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</si>
  <si>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</si>
  <si>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</si>
  <si>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</si>
  <si>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</si>
  <si>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</si>
  <si>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</si>
  <si>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</si>
  <si>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</si>
  <si>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</si>
  <si>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</si>
  <si>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</si>
  <si>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</si>
  <si>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</si>
  <si>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</si>
  <si>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</si>
  <si>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</si>
  <si>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</si>
  <si>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</si>
  <si>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</si>
  <si>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</si>
  <si>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</si>
  <si>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</si>
  <si>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</si>
  <si>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</si>
  <si>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</si>
  <si>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</si>
  <si>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</si>
  <si>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</si>
  <si>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</si>
  <si>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</si>
  <si>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</si>
  <si>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</si>
  <si>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</si>
  <si>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</si>
  <si>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</si>
  <si>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</si>
  <si>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</si>
  <si>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</si>
  <si>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</si>
  <si>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</si>
  <si>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</si>
  <si>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</si>
  <si>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</si>
  <si>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</si>
  <si>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</si>
  <si>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</si>
  <si>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</si>
  <si>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</si>
  <si>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</si>
  <si>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</si>
  <si>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</si>
  <si>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</si>
  <si>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</si>
  <si>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</si>
  <si>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</si>
  <si>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</si>
  <si>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</si>
  <si>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</si>
  <si>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</si>
  <si>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</si>
  <si>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</si>
  <si>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</si>
  <si>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</si>
  <si>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</si>
  <si>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</si>
  <si>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</si>
  <si>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</si>
  <si>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</si>
  <si>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</si>
  <si>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</si>
  <si>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</si>
  <si>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</si>
  <si>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</si>
  <si>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</si>
  <si>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</si>
  <si>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</si>
  <si>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</si>
  <si>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</si>
  <si>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</si>
  <si>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</si>
  <si>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</si>
  <si>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</si>
  <si>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</si>
  <si>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</si>
  <si>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</si>
  <si>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</si>
  <si>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</si>
  <si>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</si>
  <si>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</si>
  <si>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</si>
  <si>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</si>
  <si>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</si>
  <si>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</si>
  <si>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</si>
  <si>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</si>
  <si>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</si>
  <si>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</si>
  <si>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</si>
  <si>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</si>
  <si>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</si>
  <si>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</si>
  <si>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</si>
  <si>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</si>
  <si>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</si>
  <si>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</si>
  <si>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</si>
  <si>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</si>
  <si>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</si>
  <si>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</si>
  <si>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</si>
  <si>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</si>
  <si>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</si>
  <si>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</si>
  <si>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</si>
  <si>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</si>
  <si>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</si>
  <si>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</si>
  <si>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</si>
  <si>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</si>
  <si>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</si>
  <si>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</si>
  <si>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</si>
  <si>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</si>
  <si>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</si>
  <si>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</si>
  <si>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</si>
  <si>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</si>
  <si>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</si>
  <si>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</si>
  <si>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</si>
  <si>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</si>
  <si>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</si>
  <si>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</si>
  <si>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</si>
  <si>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</si>
  <si>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</si>
  <si>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</si>
  <si>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</si>
  <si>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</si>
  <si>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</si>
  <si>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</si>
  <si>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</si>
  <si>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</si>
  <si>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</si>
  <si>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</si>
  <si>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</si>
  <si>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</si>
  <si>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</si>
  <si>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</si>
  <si>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</si>
  <si>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</si>
  <si>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</si>
  <si>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</si>
  <si>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</si>
  <si>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</si>
  <si>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</si>
  <si>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</si>
  <si>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</si>
  <si>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</si>
  <si>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</si>
  <si>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</si>
  <si>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</si>
  <si>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</si>
  <si>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</si>
  <si>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</si>
  <si>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</si>
  <si>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</si>
  <si>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</si>
  <si>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</si>
  <si>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</si>
  <si>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</si>
  <si>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</si>
  <si>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</si>
  <si>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</si>
  <si>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</si>
  <si>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</si>
  <si>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</si>
  <si>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</si>
  <si>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</si>
  <si>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</si>
  <si>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</si>
  <si>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</si>
  <si>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</si>
  <si>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</si>
  <si>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</si>
  <si>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</si>
  <si>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</si>
  <si>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</si>
  <si>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</si>
  <si>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</si>
  <si>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</si>
  <si>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</si>
  <si>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</si>
  <si>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</si>
  <si>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</si>
  <si>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</si>
  <si>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</si>
  <si>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</si>
  <si>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</si>
  <si>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</si>
  <si>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</si>
  <si>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</si>
  <si>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</si>
  <si>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</si>
  <si>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</si>
  <si>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</si>
  <si>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</si>
  <si>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</si>
  <si>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</si>
  <si>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</si>
  <si>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</si>
  <si>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</si>
  <si>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</si>
  <si>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</si>
  <si>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</si>
  <si>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</si>
  <si>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</si>
  <si>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</si>
  <si>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</si>
  <si>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</si>
  <si>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</si>
  <si>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</si>
  <si>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</si>
  <si>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</si>
  <si>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</si>
  <si>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</si>
  <si>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</si>
  <si>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</si>
  <si>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</si>
  <si>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</si>
  <si>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</si>
  <si>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</si>
  <si>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</si>
  <si>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</si>
  <si>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</si>
  <si>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</si>
  <si>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</si>
  <si>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</si>
  <si>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</si>
  <si>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</si>
  <si>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</si>
  <si>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</si>
  <si>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</si>
  <si>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</si>
  <si>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</si>
  <si>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</si>
  <si>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</si>
  <si>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</si>
  <si>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</si>
  <si>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</si>
  <si>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</si>
  <si>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</si>
  <si>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</si>
  <si>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</si>
  <si>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</si>
  <si>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</si>
  <si>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</si>
  <si>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</si>
  <si>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</si>
  <si>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</si>
  <si>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</si>
  <si>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</si>
  <si>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</si>
  <si>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</si>
  <si>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</si>
  <si>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</si>
  <si>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</si>
  <si>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</si>
  <si>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</si>
  <si>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</si>
  <si>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</si>
  <si>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</si>
  <si>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</si>
  <si>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</si>
  <si>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</si>
  <si>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</si>
  <si>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</si>
  <si>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</si>
  <si>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</si>
  <si>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</si>
  <si>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</si>
  <si>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</si>
  <si>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</si>
  <si>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</si>
  <si>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</si>
  <si>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</si>
  <si>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</si>
  <si>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</si>
  <si>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</si>
  <si>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</si>
  <si>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</si>
  <si>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</si>
  <si>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</si>
  <si>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</si>
  <si>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</si>
  <si>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</si>
  <si>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</si>
  <si>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</si>
  <si>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</si>
  <si>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</si>
  <si>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</si>
  <si>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</si>
  <si>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</si>
  <si>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</si>
  <si>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</si>
  <si>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</si>
  <si>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</si>
  <si>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</si>
  <si>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</si>
  <si>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</si>
  <si>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</si>
  <si>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</si>
  <si>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</si>
  <si>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</si>
  <si>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</si>
  <si>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</si>
  <si>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</si>
  <si>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</si>
  <si>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</si>
  <si>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</si>
  <si>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</si>
  <si>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</si>
  <si>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</si>
  <si>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</si>
  <si>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</si>
  <si>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</si>
  <si>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</si>
  <si>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</si>
  <si>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</si>
  <si>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</si>
  <si>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</si>
  <si>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</si>
  <si>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</si>
  <si>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</si>
  <si>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</si>
  <si>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</si>
  <si>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</si>
  <si>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</si>
  <si>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</si>
  <si>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</si>
  <si>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</si>
  <si>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</si>
  <si>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</si>
  <si>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</si>
  <si>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</si>
  <si>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</si>
  <si>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</si>
  <si>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</si>
  <si>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</si>
  <si>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</si>
  <si>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</si>
  <si>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</si>
  <si>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</si>
  <si>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</si>
  <si>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</si>
  <si>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</si>
  <si>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</si>
  <si>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</si>
  <si>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</si>
  <si>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</si>
  <si>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</si>
  <si>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</si>
  <si>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</si>
  <si>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</si>
  <si>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</si>
  <si>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</si>
  <si>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</si>
  <si>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</si>
  <si>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</si>
  <si>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</si>
  <si>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</si>
  <si>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</si>
  <si>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</si>
  <si>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</si>
  <si>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</si>
  <si>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</si>
  <si>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</si>
  <si>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</si>
  <si>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</si>
  <si>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</si>
  <si>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</si>
  <si>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</si>
  <si>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</si>
  <si>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</si>
  <si>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</si>
  <si>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</si>
  <si>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</si>
  <si>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</si>
  <si>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</si>
  <si>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</si>
  <si>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</si>
  <si>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</si>
  <si>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</si>
  <si>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</si>
  <si>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</si>
  <si>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</si>
  <si>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</si>
  <si>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</si>
  <si>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</si>
  <si>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</si>
  <si>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</si>
  <si>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</si>
  <si>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</si>
  <si>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</si>
  <si>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</si>
  <si>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</si>
  <si>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</si>
  <si>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</si>
  <si>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</si>
  <si>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</si>
  <si>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</si>
  <si>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</si>
  <si>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</si>
  <si>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</si>
  <si>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</si>
  <si>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</si>
  <si>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</si>
  <si>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</si>
  <si>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</si>
  <si>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</si>
  <si>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</si>
  <si>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</si>
  <si>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</si>
  <si>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</si>
  <si>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</si>
  <si>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</si>
  <si>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</si>
  <si>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</si>
  <si>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</si>
  <si>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</si>
  <si>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</si>
  <si>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</si>
  <si>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</si>
  <si>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</si>
  <si>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</si>
  <si>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</si>
  <si>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</si>
  <si>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</si>
  <si>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</si>
  <si>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</si>
  <si>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</si>
  <si>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</si>
  <si>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</si>
  <si>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</si>
  <si>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</si>
  <si>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</si>
  <si>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</si>
  <si>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</si>
  <si>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</si>
  <si>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</si>
  <si>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</si>
  <si>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</si>
  <si>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</si>
  <si>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</si>
  <si>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</si>
  <si>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</si>
  <si>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</si>
  <si>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</si>
  <si>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</si>
  <si>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</si>
  <si>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</si>
  <si>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</si>
  <si>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</si>
  <si>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</si>
  <si>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</si>
  <si>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</si>
  <si>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</si>
  <si>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</si>
  <si>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</si>
  <si>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</si>
  <si>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</si>
  <si>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</si>
  <si>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</si>
  <si>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</si>
  <si>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</si>
  <si>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</si>
  <si>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</si>
  <si>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</si>
  <si>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</si>
  <si>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</si>
  <si>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</si>
  <si>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</si>
  <si>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</si>
  <si>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</si>
  <si>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</si>
  <si>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</si>
  <si>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</si>
  <si>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</si>
  <si>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</si>
  <si>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</si>
  <si>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</si>
  <si>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</si>
  <si>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</si>
  <si>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</si>
  <si>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</si>
  <si>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</si>
  <si>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</si>
  <si>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</si>
  <si>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</si>
  <si>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</si>
  <si>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</si>
  <si>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</si>
  <si>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</si>
  <si>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</si>
  <si>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</si>
  <si>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</si>
  <si>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</si>
  <si>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</si>
  <si>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</si>
  <si>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</si>
  <si>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</si>
  <si>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</si>
  <si>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</si>
  <si>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</si>
  <si>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</si>
  <si>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</si>
  <si>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</si>
  <si>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</si>
  <si>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</si>
  <si>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</si>
  <si>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</si>
  <si>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</si>
  <si>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</si>
  <si>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</si>
  <si>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</si>
  <si>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</si>
  <si>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</si>
  <si>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</si>
  <si>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</si>
  <si>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</si>
  <si>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</si>
  <si>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</si>
  <si>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</si>
  <si>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</si>
  <si>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</si>
  <si>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</si>
  <si>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</si>
  <si>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</si>
  <si>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</si>
  <si>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</si>
  <si>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</si>
  <si>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</si>
  <si>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</si>
  <si>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</si>
  <si>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</si>
  <si>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</si>
  <si>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</si>
  <si>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</si>
  <si>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</si>
  <si>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</si>
  <si>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</si>
  <si>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</si>
  <si>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</si>
  <si>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</si>
  <si>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</si>
  <si>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</si>
  <si>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</si>
  <si>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</si>
  <si>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</si>
  <si>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</si>
  <si>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</si>
  <si>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</si>
  <si>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</si>
  <si>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</si>
  <si>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</si>
  <si>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</si>
  <si>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</si>
  <si>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</si>
  <si>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</si>
  <si>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</si>
  <si>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</si>
  <si>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</si>
  <si>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</si>
  <si>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</si>
  <si>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</si>
  <si>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</si>
  <si>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</si>
  <si>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</si>
  <si>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</si>
  <si>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</si>
  <si>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</si>
  <si>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</si>
  <si>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</si>
  <si>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</si>
  <si>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</si>
  <si>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</si>
  <si>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</si>
  <si>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</si>
  <si>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</si>
  <si>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</si>
  <si>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</si>
  <si>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</si>
  <si>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</si>
  <si>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</si>
  <si>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</si>
  <si>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</si>
  <si>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</si>
  <si>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</si>
  <si>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</si>
  <si>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</si>
  <si>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</si>
  <si>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</si>
  <si>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</si>
  <si>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</si>
  <si>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</si>
  <si>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</si>
  <si>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</si>
  <si>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</si>
  <si>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</si>
  <si>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</si>
  <si>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</si>
  <si>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</si>
  <si>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</si>
  <si>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</si>
  <si>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</si>
  <si>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</si>
  <si>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</si>
  <si>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</si>
  <si>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</si>
  <si>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</si>
  <si>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</si>
  <si>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</si>
  <si>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</si>
  <si>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</si>
  <si>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</si>
  <si>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</si>
  <si>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</si>
  <si>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</si>
  <si>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</si>
  <si>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</si>
  <si>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</si>
  <si>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</si>
  <si>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</si>
  <si>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</si>
  <si>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</si>
  <si>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</si>
  <si>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</si>
  <si>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</si>
  <si>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</si>
  <si>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</si>
  <si>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</si>
  <si>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</si>
  <si>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</si>
  <si>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</si>
  <si>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</si>
  <si>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</si>
  <si>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</si>
  <si>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</si>
  <si>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</si>
  <si>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</si>
  <si>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</si>
  <si>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</si>
  <si>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</si>
  <si>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</si>
  <si>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</si>
  <si>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</si>
  <si>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</si>
  <si>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</si>
  <si>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</si>
  <si>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</si>
  <si>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</si>
  <si>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</si>
  <si>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</si>
  <si>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</si>
  <si>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</si>
  <si>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</si>
  <si>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</si>
  <si>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</si>
  <si>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</si>
  <si>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</si>
  <si>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</si>
  <si>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</si>
  <si>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</si>
  <si>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</si>
  <si>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</si>
  <si>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</si>
  <si>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</si>
  <si>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</si>
  <si>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</si>
  <si>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</si>
  <si>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</si>
  <si>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</si>
  <si>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</si>
  <si>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</si>
  <si>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</si>
  <si>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</si>
  <si>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</si>
  <si>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</si>
  <si>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</si>
  <si>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</si>
  <si>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</si>
  <si>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</si>
  <si>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</si>
  <si>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</si>
  <si>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</si>
  <si>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</si>
  <si>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</si>
  <si>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</si>
  <si>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</si>
  <si>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</si>
  <si>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</si>
  <si>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</si>
  <si>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</si>
  <si>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</si>
  <si>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</si>
  <si>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</si>
  <si>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</si>
  <si>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</si>
  <si>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</si>
  <si>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</si>
  <si>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</si>
  <si>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</si>
  <si>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</si>
  <si>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</si>
  <si>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</si>
  <si>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</si>
  <si>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</si>
  <si>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</si>
  <si>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</si>
  <si>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</si>
  <si>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</si>
  <si>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</si>
  <si>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</si>
  <si>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</si>
  <si>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</si>
  <si>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</si>
  <si>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</si>
  <si>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</si>
  <si>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</si>
  <si>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</si>
  <si>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</si>
  <si>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</si>
  <si>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</si>
  <si>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</si>
  <si>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</si>
  <si>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</si>
  <si>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</si>
  <si>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</si>
  <si>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</si>
  <si>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</si>
  <si>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</si>
  <si>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</si>
  <si>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</si>
  <si>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</si>
  <si>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</si>
  <si>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</si>
  <si>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</si>
  <si>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</si>
  <si>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</si>
  <si>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</si>
  <si>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</si>
  <si>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</si>
  <si>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</si>
  <si>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</si>
  <si>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</si>
  <si>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</si>
  <si>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</si>
  <si>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</si>
  <si>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</si>
  <si>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</si>
  <si>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</si>
  <si>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</si>
  <si>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</si>
  <si>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</si>
  <si>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</si>
  <si>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</si>
  <si>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</si>
  <si>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</si>
  <si>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</si>
  <si>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</si>
  <si>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</si>
  <si>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</si>
  <si>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</si>
  <si>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</si>
  <si>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</si>
  <si>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</si>
  <si>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</si>
  <si>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</si>
  <si>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</si>
  <si>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</si>
  <si>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</si>
  <si>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</si>
  <si>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</si>
  <si>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</si>
  <si>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</si>
  <si>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</si>
  <si>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</si>
  <si>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</si>
  <si>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</si>
  <si>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</si>
  <si>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</si>
  <si>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</si>
  <si>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</si>
  <si>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</si>
  <si>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</si>
  <si>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</si>
  <si>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</si>
  <si>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</si>
  <si>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</si>
  <si>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</si>
  <si>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</si>
  <si>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</si>
  <si>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</si>
  <si>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</si>
  <si>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</si>
  <si>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</si>
  <si>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</si>
  <si>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</si>
  <si>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</si>
  <si>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</si>
  <si>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</si>
  <si>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</si>
  <si>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</si>
  <si>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</si>
  <si>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</si>
  <si>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</si>
  <si>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</si>
  <si>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</si>
  <si>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</si>
  <si>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</si>
  <si>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</si>
  <si>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</si>
  <si>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</si>
  <si>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</si>
  <si>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</si>
  <si>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</si>
  <si>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</si>
  <si>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</si>
  <si>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</si>
  <si>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</si>
  <si>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</si>
  <si>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</si>
  <si>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</si>
  <si>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</si>
  <si>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</si>
  <si>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</si>
  <si>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</si>
  <si>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</si>
  <si>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</si>
  <si>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</si>
  <si>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</si>
  <si>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</si>
  <si>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</si>
  <si>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</si>
  <si>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</si>
  <si>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</si>
  <si>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</si>
  <si>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</si>
  <si>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</si>
  <si>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</si>
  <si>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</si>
  <si>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</si>
  <si>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</si>
  <si>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</si>
  <si>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</si>
  <si>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</si>
  <si>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</si>
  <si>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</si>
  <si>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</si>
  <si>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</si>
  <si>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</si>
  <si>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</si>
  <si>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</si>
  <si>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</si>
  <si>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</si>
  <si>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</si>
  <si>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</si>
  <si>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</si>
  <si>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</si>
  <si>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</si>
  <si>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</si>
  <si>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</si>
  <si>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</si>
  <si>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</si>
  <si>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</si>
  <si>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</si>
  <si>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</si>
  <si>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</si>
  <si>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</si>
  <si>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</si>
  <si>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</si>
  <si>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</si>
  <si>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</si>
  <si>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</si>
  <si>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</si>
  <si>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</si>
  <si>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</si>
  <si>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</si>
  <si>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</si>
  <si>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</si>
  <si>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</si>
  <si>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</si>
  <si>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</si>
  <si>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</si>
  <si>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</si>
  <si>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</si>
  <si>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</si>
  <si>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</si>
  <si>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</si>
  <si>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</si>
  <si>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</si>
  <si>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</si>
  <si>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</si>
  <si>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</si>
  <si>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</si>
  <si>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</si>
  <si>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</si>
  <si>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</si>
  <si>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</si>
  <si>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</si>
  <si>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</si>
  <si>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</si>
  <si>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</si>
  <si>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</si>
  <si>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</si>
  <si>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</si>
  <si>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</si>
  <si>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</si>
  <si>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</si>
  <si>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</si>
  <si>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</si>
  <si>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</si>
  <si>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</si>
  <si>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</si>
  <si>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</si>
  <si>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</si>
  <si>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</si>
  <si>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</si>
  <si>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</si>
  <si>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</si>
  <si>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</si>
  <si>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</si>
  <si>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</si>
  <si>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</si>
  <si>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</si>
  <si>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</si>
  <si>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</si>
  <si>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</si>
  <si>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</si>
  <si>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</si>
  <si>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</si>
  <si>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</si>
  <si>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</si>
  <si>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</si>
  <si>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</si>
  <si>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</si>
  <si>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</si>
  <si>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</si>
  <si>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</si>
  <si>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</si>
  <si>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</si>
  <si>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</si>
  <si>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</si>
  <si>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</si>
  <si>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</si>
  <si>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</si>
  <si>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</si>
  <si>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</si>
  <si>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</si>
  <si>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</si>
  <si>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</si>
  <si>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</si>
  <si>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</si>
  <si>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</si>
  <si>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</si>
  <si>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</si>
  <si>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</si>
  <si>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</si>
  <si>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</si>
  <si>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</si>
  <si>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</si>
  <si>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</si>
  <si>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</si>
  <si>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</si>
  <si>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</si>
  <si>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</si>
  <si>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</si>
  <si>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</si>
  <si>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</si>
  <si>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</si>
  <si>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</si>
  <si>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</si>
  <si>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</si>
  <si>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</si>
  <si>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</si>
  <si>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</si>
  <si>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</si>
  <si>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</si>
  <si>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</si>
  <si>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</si>
  <si>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</si>
  <si>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</si>
  <si>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</si>
  <si>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</si>
  <si>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</si>
  <si>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</si>
  <si>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</si>
  <si>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</si>
  <si>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</si>
  <si>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</si>
  <si>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</si>
  <si>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</si>
  <si>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</si>
  <si>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</si>
  <si>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</si>
  <si>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</si>
  <si>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</si>
  <si>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</si>
  <si>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</si>
  <si>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</si>
  <si>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</si>
  <si>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</si>
  <si>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</si>
  <si>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</si>
  <si>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</si>
  <si>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</si>
  <si>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</si>
  <si>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</si>
  <si>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</si>
  <si>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</si>
  <si>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</si>
  <si>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</si>
  <si>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</si>
  <si>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</si>
  <si>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</si>
  <si>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</si>
  <si>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</si>
  <si>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</si>
  <si>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</si>
  <si>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</si>
  <si>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</si>
  <si>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</si>
  <si>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</si>
  <si>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</si>
  <si>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</si>
  <si>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</si>
  <si>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</si>
  <si>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</si>
  <si>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</si>
  <si>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</si>
  <si>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</si>
  <si>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</si>
  <si>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</si>
  <si>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</si>
  <si>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</si>
  <si>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</si>
  <si>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</si>
  <si>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</si>
  <si>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</si>
  <si>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</si>
  <si>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</si>
  <si>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</si>
  <si>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</si>
  <si>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</si>
  <si>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</si>
  <si>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</si>
  <si>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</si>
  <si>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</si>
  <si>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</si>
  <si>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</si>
  <si>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</si>
  <si>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</si>
  <si>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</si>
  <si>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</si>
  <si>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</si>
  <si>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</si>
  <si>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</si>
  <si>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</si>
  <si>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</si>
  <si>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</si>
  <si>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</si>
  <si>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</si>
  <si>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</si>
  <si>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</si>
  <si>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</si>
  <si>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</si>
  <si>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</si>
  <si>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</si>
  <si>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</si>
  <si>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</si>
  <si>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</si>
  <si>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</si>
  <si>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</si>
  <si>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</si>
  <si>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</si>
  <si>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</si>
  <si>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</si>
  <si>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</si>
  <si>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</si>
  <si>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</si>
  <si>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</si>
  <si>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</si>
  <si>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</si>
  <si>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</si>
  <si>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</si>
  <si>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</si>
  <si>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</si>
  <si>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</si>
  <si>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</si>
  <si>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</si>
  <si>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</si>
  <si>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</si>
  <si>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</si>
  <si>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</si>
  <si>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</si>
  <si>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</si>
  <si>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</si>
  <si>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</si>
  <si>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</si>
  <si>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</si>
  <si>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</si>
  <si>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</si>
  <si>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</si>
  <si>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</si>
  <si>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</si>
  <si>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</si>
  <si>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</si>
  <si>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</si>
  <si>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</si>
  <si>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</si>
  <si>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</si>
  <si>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</si>
  <si>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</si>
  <si>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</si>
  <si>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</si>
  <si>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</si>
  <si>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</si>
  <si>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</si>
  <si>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</si>
  <si>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</si>
  <si>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</si>
  <si>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</si>
  <si>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</si>
  <si>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</si>
  <si>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</si>
  <si>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</si>
  <si>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</si>
  <si>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</si>
  <si>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</si>
  <si>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</si>
  <si>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</si>
  <si>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</si>
  <si>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</si>
  <si>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</si>
  <si>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</si>
  <si>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</si>
  <si>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</si>
  <si>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</si>
  <si>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</si>
  <si>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</si>
  <si>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</si>
  <si>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</si>
  <si>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</si>
  <si>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</si>
  <si>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</si>
  <si>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</si>
  <si>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</si>
  <si>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</si>
  <si>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</si>
  <si>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</si>
  <si>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</si>
  <si>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</si>
  <si>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</si>
  <si>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</si>
  <si>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</si>
  <si>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</si>
  <si>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</si>
  <si>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</si>
  <si>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</si>
  <si>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</si>
  <si>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</si>
  <si>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</si>
  <si>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</si>
  <si>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</si>
  <si>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</si>
  <si>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</si>
  <si>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</si>
  <si>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</si>
  <si>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</si>
  <si>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</si>
  <si>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</si>
  <si>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</si>
  <si>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</si>
  <si>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</si>
  <si>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</si>
  <si>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</si>
  <si>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</si>
  <si>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</si>
  <si>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</si>
  <si>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</si>
  <si>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</si>
  <si>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</si>
  <si>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</si>
  <si>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</si>
  <si>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</si>
  <si>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</si>
  <si>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</si>
  <si>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</si>
  <si>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</si>
  <si>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</si>
  <si>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</si>
  <si>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</si>
  <si>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</si>
  <si>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</si>
  <si>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</si>
  <si>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</si>
  <si>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</si>
  <si>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</si>
  <si>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</si>
  <si>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</si>
  <si>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</si>
  <si>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</si>
  <si>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</si>
  <si>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</si>
  <si>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</si>
  <si>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</si>
  <si>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</si>
  <si>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</si>
  <si>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</si>
  <si>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</si>
  <si>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</si>
  <si>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</si>
  <si>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</si>
  <si>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</si>
  <si>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</si>
  <si>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</si>
  <si>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</si>
  <si>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</si>
  <si>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</si>
  <si>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</si>
  <si>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</si>
  <si>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</si>
  <si>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</si>
  <si>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</si>
  <si>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</si>
  <si>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</si>
  <si>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</si>
  <si>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</si>
  <si>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</si>
  <si>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</si>
  <si>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</si>
  <si>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</si>
  <si>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</si>
  <si>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</si>
  <si>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</si>
  <si>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</si>
  <si>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</si>
  <si>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</si>
  <si>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</si>
  <si>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</si>
  <si>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</si>
  <si>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</si>
  <si>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</si>
  <si>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</si>
  <si>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</si>
  <si>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</si>
  <si>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</si>
  <si>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</si>
  <si>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</si>
  <si>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</si>
  <si>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</si>
  <si>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</si>
  <si>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</si>
  <si>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</si>
  <si>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</si>
  <si>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</si>
  <si>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</si>
  <si>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</si>
  <si>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</si>
  <si>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</si>
  <si>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</si>
  <si>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</si>
  <si>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</si>
  <si>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</si>
  <si>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</si>
  <si>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</si>
  <si>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</si>
  <si>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</si>
  <si>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</si>
  <si>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</si>
  <si>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</si>
  <si>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</si>
  <si>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</si>
  <si>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</si>
  <si>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</si>
  <si>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</si>
  <si>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</si>
  <si>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</si>
  <si>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</si>
  <si>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</si>
  <si>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</si>
  <si>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</si>
  <si>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</si>
  <si>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</si>
  <si>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</si>
  <si>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</si>
  <si>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</si>
  <si>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</si>
  <si>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</si>
  <si>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</si>
  <si>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</si>
  <si>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</si>
  <si>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</si>
  <si>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</si>
  <si>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</si>
  <si>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</si>
  <si>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</si>
  <si>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</si>
  <si>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</si>
  <si>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</si>
  <si>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</si>
  <si>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</si>
  <si>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</si>
  <si>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</si>
  <si>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</si>
  <si>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</si>
  <si>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</si>
  <si>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</si>
  <si>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</si>
  <si>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</si>
  <si>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</si>
  <si>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</si>
  <si>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</si>
  <si>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</si>
  <si>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</si>
  <si>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</si>
  <si>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</si>
  <si>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</si>
  <si>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</si>
  <si>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</si>
  <si>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</si>
  <si>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</si>
  <si>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</si>
  <si>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</si>
  <si>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</si>
  <si>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</si>
  <si>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</si>
  <si>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</si>
  <si>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</si>
  <si>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</si>
  <si>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</si>
  <si>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</si>
  <si>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</si>
  <si>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</si>
  <si>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</si>
  <si>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</si>
  <si>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</si>
  <si>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</si>
  <si>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</si>
  <si>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</si>
  <si>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</si>
  <si>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</si>
  <si>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</si>
  <si>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</si>
  <si>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</si>
  <si>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</si>
  <si>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</si>
  <si>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</si>
  <si>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</si>
  <si>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</si>
  <si>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</si>
  <si>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</si>
  <si>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</si>
  <si>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</si>
  <si>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</si>
  <si>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</si>
  <si>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</si>
  <si>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</si>
  <si>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</si>
  <si>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</si>
  <si>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</si>
  <si>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</si>
  <si>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</si>
  <si>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</si>
  <si>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</si>
  <si>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</si>
  <si>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</si>
  <si>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</si>
  <si>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</si>
  <si>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</si>
  <si>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</si>
  <si>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</si>
  <si>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</si>
  <si>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</si>
  <si>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</si>
  <si>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</si>
  <si>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</si>
  <si>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</si>
  <si>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</si>
  <si>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</si>
  <si>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</si>
  <si>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</si>
  <si>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</si>
  <si>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</si>
  <si>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</si>
  <si>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</si>
  <si>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</si>
  <si>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</si>
  <si>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</si>
  <si>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</si>
  <si>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</si>
  <si>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</si>
  <si>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</si>
  <si>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</si>
  <si>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</si>
  <si>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</si>
  <si>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</si>
  <si>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</si>
  <si>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</si>
  <si>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</si>
  <si>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</si>
  <si>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</si>
  <si>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</si>
  <si>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</si>
  <si>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</si>
  <si>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</si>
  <si>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</si>
  <si>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</si>
  <si>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</si>
  <si>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</si>
  <si>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</si>
  <si>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</si>
  <si>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</si>
  <si>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</si>
  <si>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</si>
  <si>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</si>
  <si>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</si>
  <si>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</si>
  <si>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</si>
  <si>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</si>
  <si>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</si>
  <si>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</si>
  <si>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</si>
  <si>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</si>
  <si>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</si>
  <si>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</si>
  <si>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</si>
  <si>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</si>
  <si>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</si>
  <si>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</si>
  <si>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</si>
  <si>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</si>
  <si>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</si>
  <si>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</si>
  <si>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</si>
  <si>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</si>
  <si>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</si>
  <si>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</si>
  <si>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</si>
  <si>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</si>
  <si>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</si>
  <si>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</si>
  <si>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</si>
  <si>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</si>
  <si>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</si>
  <si>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</si>
  <si>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</si>
  <si>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</si>
  <si>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</si>
  <si>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</si>
  <si>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</si>
  <si>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</si>
  <si>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</si>
  <si>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</si>
  <si>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</si>
  <si>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</si>
  <si>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</si>
  <si>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</si>
  <si>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</si>
  <si>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</si>
  <si>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</si>
  <si>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</si>
  <si>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</si>
  <si>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</si>
  <si>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</si>
  <si>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</si>
  <si>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</si>
  <si>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</si>
  <si>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</si>
  <si>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</si>
  <si>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</si>
  <si>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</si>
  <si>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</si>
  <si>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</si>
  <si>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</si>
  <si>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</si>
  <si>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</si>
  <si>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</si>
  <si>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</si>
  <si>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</si>
  <si>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</si>
  <si>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</si>
  <si>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</si>
  <si>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</si>
  <si>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</si>
  <si>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</si>
  <si>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</si>
  <si>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</si>
  <si>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</si>
  <si>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</si>
  <si>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</si>
  <si>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</si>
  <si>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</si>
  <si>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</si>
  <si>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</si>
  <si>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</si>
  <si>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</si>
  <si>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</si>
  <si>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</si>
  <si>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</si>
  <si>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</si>
  <si>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</si>
  <si>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</si>
  <si>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</si>
  <si>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</si>
  <si>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</si>
  <si>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</si>
  <si>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</si>
  <si>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</si>
  <si>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</si>
  <si>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</si>
  <si>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</si>
  <si>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</si>
  <si>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</si>
  <si>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</si>
  <si>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</si>
  <si>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</si>
  <si>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</si>
  <si>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</si>
  <si>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</si>
  <si>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</si>
  <si>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</si>
  <si>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</si>
  <si>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</si>
  <si>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</si>
  <si>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</si>
  <si>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</si>
  <si>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</si>
  <si>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</si>
  <si>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</si>
  <si>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</si>
  <si>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</si>
  <si>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</si>
  <si>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</si>
  <si>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</si>
  <si>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</si>
  <si>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</si>
  <si>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</si>
  <si>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</si>
  <si>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</si>
  <si>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</si>
  <si>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</si>
  <si>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</si>
  <si>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</si>
  <si>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</si>
  <si>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</si>
  <si>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</si>
  <si>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</si>
  <si>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</si>
  <si>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</si>
  <si>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</si>
  <si>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</si>
  <si>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</si>
  <si>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</si>
  <si>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</si>
  <si>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</si>
  <si>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</si>
  <si>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</si>
  <si>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</si>
  <si>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</si>
  <si>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</si>
  <si>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</si>
  <si>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</si>
  <si>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</si>
  <si>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</si>
  <si>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</si>
  <si>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</si>
  <si>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</si>
  <si>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</si>
  <si>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</si>
  <si>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</si>
  <si>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</si>
  <si>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</si>
  <si>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</si>
  <si>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</si>
  <si>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</si>
  <si>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</si>
  <si>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</si>
  <si>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</si>
  <si>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</si>
  <si>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</si>
  <si>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</si>
  <si>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</si>
  <si>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</si>
  <si>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</si>
  <si>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</si>
  <si>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</si>
  <si>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</si>
  <si>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</si>
  <si>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</si>
  <si>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</si>
  <si>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</si>
  <si>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</si>
  <si>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</si>
  <si>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</si>
  <si>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</si>
  <si>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</si>
  <si>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</si>
  <si>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</si>
  <si>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</si>
  <si>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</si>
  <si>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</si>
  <si>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</si>
  <si>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</si>
  <si>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</si>
  <si>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</si>
  <si>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</si>
  <si>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</si>
  <si>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</si>
  <si>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</si>
  <si>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</si>
  <si>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</si>
  <si>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</si>
  <si>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</si>
  <si>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</si>
  <si>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</si>
  <si>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</si>
  <si>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</si>
  <si>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</si>
  <si>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</si>
  <si>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</si>
  <si>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</si>
  <si>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</si>
  <si>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</si>
  <si>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</si>
  <si>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</si>
  <si>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</si>
  <si>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</si>
  <si>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</si>
  <si>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</si>
  <si>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</si>
  <si>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</si>
  <si>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</si>
  <si>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</si>
  <si>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</si>
  <si>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</si>
  <si>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</si>
  <si>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</si>
  <si>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</si>
  <si>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</si>
  <si>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</si>
  <si>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</si>
  <si>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</si>
  <si>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</si>
  <si>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</si>
  <si>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</si>
  <si>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</si>
  <si>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</si>
  <si>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</si>
  <si>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</si>
  <si>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</si>
  <si>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</si>
  <si>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</si>
  <si>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</si>
  <si>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</si>
  <si>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</si>
  <si>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</si>
  <si>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</si>
  <si>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</si>
  <si>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</si>
  <si>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</si>
  <si>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</si>
  <si>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</si>
  <si>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</si>
  <si>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</si>
  <si>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</si>
  <si>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</si>
  <si>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</si>
  <si>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</si>
  <si>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</si>
  <si>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</si>
  <si>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</si>
  <si>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</si>
  <si>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</si>
  <si>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</si>
  <si>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</si>
  <si>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</si>
  <si>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</si>
  <si>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</si>
  <si>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</si>
  <si>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</si>
  <si>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</si>
  <si>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</si>
  <si>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</si>
  <si>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</si>
  <si>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</si>
  <si>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</si>
  <si>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</si>
  <si>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</si>
  <si>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</si>
  <si>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</si>
  <si>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</si>
  <si>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</si>
  <si>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</si>
  <si>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</si>
  <si>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</si>
  <si>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</si>
  <si>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</si>
  <si>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</si>
  <si>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</si>
  <si>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</si>
  <si>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</si>
  <si>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</si>
  <si>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</si>
  <si>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</si>
  <si>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</si>
  <si>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</si>
  <si>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</si>
  <si>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</si>
  <si>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</si>
  <si>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</si>
  <si>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</si>
  <si>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</si>
  <si>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</si>
  <si>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</si>
  <si>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</si>
  <si>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</si>
  <si>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</si>
  <si>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</si>
  <si>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</si>
  <si>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</si>
  <si>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</si>
  <si>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</si>
  <si>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</si>
  <si>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</si>
  <si>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</si>
  <si>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</si>
  <si>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</si>
  <si>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</si>
  <si>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</si>
  <si>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</si>
  <si>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</si>
  <si>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</si>
  <si>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</si>
  <si>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</si>
  <si>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</si>
  <si>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</si>
  <si>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</si>
  <si>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</si>
  <si>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</si>
  <si>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</si>
  <si>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</si>
  <si>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</si>
  <si>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</si>
  <si>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</si>
  <si>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</si>
  <si>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</si>
  <si>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</si>
  <si>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</si>
  <si>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</si>
  <si>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</si>
  <si>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</si>
  <si>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</si>
  <si>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</si>
  <si>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</si>
  <si>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</si>
  <si>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</si>
  <si>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</si>
  <si>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</si>
  <si>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</si>
  <si>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</si>
  <si>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</si>
  <si>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</si>
  <si>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</si>
  <si>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</si>
  <si>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</si>
  <si>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</si>
  <si>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</si>
  <si>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</si>
  <si>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</si>
  <si>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</si>
  <si>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</si>
  <si>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</si>
  <si>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</si>
  <si>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</si>
  <si>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</si>
  <si>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</si>
  <si>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</si>
  <si>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</si>
  <si>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</si>
  <si>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</si>
  <si>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</si>
  <si>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</si>
  <si>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</si>
  <si>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</si>
  <si>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</si>
  <si>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</si>
  <si>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</si>
  <si>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</si>
  <si>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</si>
  <si>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</si>
  <si>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</si>
  <si>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</si>
  <si>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</si>
  <si>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</si>
  <si>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</si>
  <si>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</si>
  <si>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</si>
  <si>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</si>
  <si>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</si>
  <si>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</si>
  <si>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</si>
  <si>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</si>
  <si>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</si>
  <si>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</si>
  <si>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</si>
  <si>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</si>
  <si>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</si>
  <si>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</si>
  <si>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</si>
  <si>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</si>
  <si>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</si>
  <si>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</si>
  <si>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</si>
  <si>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</si>
  <si>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</si>
  <si>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</si>
  <si>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</si>
  <si>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</si>
  <si>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</si>
  <si>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</si>
  <si>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</si>
  <si>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</si>
  <si>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</si>
  <si>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</si>
  <si>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</si>
  <si>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</si>
  <si>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</si>
  <si>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</si>
  <si>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</si>
  <si>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</si>
  <si>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</si>
  <si>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</si>
  <si>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</si>
  <si>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</si>
  <si>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</si>
  <si>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</si>
  <si>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</si>
  <si>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</si>
  <si>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</si>
  <si>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</si>
  <si>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</si>
  <si>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</si>
  <si>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</si>
  <si>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</si>
  <si>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</si>
  <si>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</si>
  <si>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</si>
  <si>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</si>
  <si>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</si>
  <si>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</si>
  <si>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</si>
  <si>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</si>
  <si>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</si>
  <si>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</si>
  <si>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</si>
  <si>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</si>
  <si>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</si>
  <si>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</si>
  <si>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</si>
  <si>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</si>
  <si>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</si>
  <si>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</si>
  <si>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</si>
  <si>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</si>
  <si>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</si>
  <si>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</si>
  <si>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</si>
  <si>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</si>
  <si>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</si>
  <si>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</si>
  <si>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</si>
  <si>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</si>
  <si>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</si>
  <si>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</si>
  <si>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</si>
  <si>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</si>
  <si>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</si>
  <si>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</si>
  <si>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</si>
  <si>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</si>
  <si>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</si>
  <si>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</si>
  <si>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</si>
  <si>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</si>
  <si>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</si>
  <si>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</si>
  <si>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</si>
  <si>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</si>
  <si>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</si>
  <si>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</si>
  <si>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</si>
  <si>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</si>
  <si>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</si>
  <si>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</si>
  <si>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</si>
  <si>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</si>
  <si>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</si>
  <si>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</si>
  <si>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</si>
  <si>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</si>
  <si>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</si>
  <si>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</si>
  <si>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</si>
  <si>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</si>
  <si>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</si>
  <si>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</si>
  <si>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</si>
  <si>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</si>
  <si>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</si>
  <si>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</si>
  <si>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</si>
  <si>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</si>
  <si>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</si>
  <si>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</si>
  <si>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</si>
  <si>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</si>
  <si>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</si>
  <si>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</si>
  <si>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</si>
  <si>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</si>
  <si>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</si>
  <si>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</si>
  <si>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</si>
  <si>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</si>
  <si>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</si>
  <si>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</si>
  <si>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</si>
  <si>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</si>
  <si>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</si>
  <si>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</si>
  <si>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</si>
  <si>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</si>
  <si>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</si>
  <si>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</si>
  <si>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</si>
  <si>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</si>
  <si>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</si>
  <si>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</si>
  <si>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</si>
  <si>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</si>
  <si>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</si>
  <si>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</si>
  <si>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</si>
  <si>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</si>
  <si>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</si>
  <si>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</si>
  <si>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</si>
  <si>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</si>
  <si>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</si>
  <si>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</si>
  <si>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</si>
  <si>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</si>
  <si>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</si>
  <si>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</si>
  <si>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</si>
  <si>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</si>
  <si>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</si>
  <si>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</si>
  <si>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</si>
  <si>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</si>
  <si>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</si>
  <si>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</si>
  <si>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</si>
  <si>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</si>
  <si>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</si>
  <si>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</si>
  <si>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</si>
  <si>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</si>
  <si>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</si>
  <si>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</si>
  <si>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</si>
  <si>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</si>
  <si>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</si>
  <si>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</si>
  <si>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</si>
  <si>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</si>
  <si>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</si>
  <si>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</si>
  <si>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</si>
  <si>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</si>
  <si>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</si>
  <si>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</si>
  <si>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</si>
  <si>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</si>
  <si>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</si>
  <si>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</si>
  <si>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</si>
  <si>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</si>
  <si>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</si>
  <si>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</si>
  <si>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</si>
  <si>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</si>
  <si>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</si>
  <si>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</si>
  <si>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</si>
  <si>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</si>
  <si>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</si>
  <si>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</si>
  <si>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</si>
  <si>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</si>
  <si>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</si>
  <si>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</si>
  <si>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</si>
  <si>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</si>
  <si>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</si>
  <si>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</si>
  <si>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</si>
  <si>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</si>
  <si>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</si>
  <si>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</si>
  <si>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</si>
  <si>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</si>
  <si>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</si>
  <si>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</si>
  <si>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</si>
  <si>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</si>
  <si>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</si>
  <si>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</si>
  <si>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</si>
  <si>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</si>
  <si>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</si>
  <si>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</si>
  <si>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</si>
  <si>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</si>
  <si>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</si>
  <si>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</si>
  <si>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</si>
  <si>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</si>
  <si>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</si>
  <si>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</si>
  <si>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</si>
  <si>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</si>
  <si>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</si>
  <si>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</si>
  <si>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</si>
  <si>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</si>
  <si>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</si>
  <si>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</si>
  <si>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</si>
  <si>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</si>
  <si>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</si>
  <si>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</si>
  <si>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</si>
  <si>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</si>
  <si>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</si>
  <si>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</si>
  <si>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</si>
  <si>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</si>
  <si>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</si>
  <si>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</si>
  <si>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</si>
  <si>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</si>
  <si>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</si>
  <si>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</si>
  <si>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</si>
  <si>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</si>
  <si>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</si>
  <si>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</si>
  <si>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</si>
  <si>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</si>
  <si>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</si>
  <si>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</si>
  <si>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</si>
  <si>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</si>
  <si>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</si>
  <si>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</si>
  <si>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</si>
  <si>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</si>
  <si>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</si>
  <si>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</si>
  <si>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</si>
  <si>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</si>
  <si>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</si>
  <si>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</si>
  <si>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</si>
  <si>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</si>
  <si>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</si>
  <si>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</si>
  <si>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</si>
  <si>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</si>
  <si>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</si>
  <si>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</si>
  <si>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</si>
  <si>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</si>
  <si>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</si>
  <si>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</si>
  <si>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</si>
  <si>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</si>
  <si>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</si>
  <si>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</si>
  <si>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</si>
  <si>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</si>
  <si>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</si>
  <si>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</si>
  <si>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</si>
  <si>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</si>
  <si>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</si>
  <si>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</si>
  <si>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</si>
  <si>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</si>
  <si>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</si>
  <si>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</si>
  <si>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</si>
  <si>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</si>
  <si>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</si>
  <si>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</si>
  <si>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</si>
  <si>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</si>
  <si>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</si>
  <si>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</si>
  <si>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</si>
  <si>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</si>
  <si>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</si>
  <si>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</si>
  <si>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</si>
  <si>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</si>
  <si>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</si>
  <si>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</si>
  <si>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</si>
  <si>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</si>
  <si>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</si>
  <si>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</si>
  <si>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</si>
  <si>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</si>
  <si>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</si>
  <si>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</si>
  <si>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</si>
  <si>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</si>
  <si>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</si>
  <si>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</si>
  <si>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</si>
  <si>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</si>
  <si>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</si>
  <si>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</si>
  <si>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</si>
  <si>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</si>
  <si>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</si>
  <si>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</si>
  <si>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</si>
  <si>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</si>
  <si>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</si>
  <si>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</si>
  <si>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</si>
  <si>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</si>
  <si>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</si>
  <si>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</si>
  <si>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</si>
  <si>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</si>
  <si>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</si>
  <si>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</si>
  <si>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</si>
  <si>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</si>
  <si>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</si>
  <si>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</si>
  <si>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</si>
  <si>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</si>
  <si>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</si>
  <si>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</si>
  <si>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</si>
  <si>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</si>
  <si>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</si>
  <si>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</si>
  <si>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</si>
  <si>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</si>
  <si>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</si>
  <si>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</si>
  <si>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</si>
  <si>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</si>
  <si>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</si>
  <si>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</si>
  <si>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</si>
  <si>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</si>
  <si>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</si>
  <si>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</si>
  <si>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</si>
  <si>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</si>
  <si>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</si>
  <si>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</si>
  <si>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</si>
  <si>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</si>
  <si>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</si>
  <si>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</si>
  <si>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</si>
  <si>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</si>
  <si>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</si>
  <si>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</si>
  <si>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</si>
  <si>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</si>
  <si>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</si>
  <si>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</si>
  <si>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</si>
  <si>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</si>
  <si>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</si>
  <si>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</si>
  <si>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</si>
  <si>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</si>
  <si>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</si>
  <si>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</si>
  <si>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</si>
  <si>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</si>
  <si>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</si>
  <si>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</si>
  <si>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</si>
  <si>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</si>
  <si>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</si>
  <si>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</si>
  <si>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</si>
  <si>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</si>
  <si>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</si>
  <si>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</si>
  <si>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</si>
  <si>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</si>
  <si>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</si>
  <si>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</si>
  <si>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</si>
  <si>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</si>
  <si>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</si>
  <si>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</si>
  <si>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</si>
  <si>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</si>
  <si>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</si>
  <si>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</si>
  <si>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</si>
  <si>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</si>
  <si>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</si>
  <si>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</si>
  <si>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</si>
  <si>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</si>
  <si>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</si>
  <si>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</si>
  <si>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</si>
  <si>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</si>
  <si>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</si>
  <si>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</si>
  <si>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</si>
  <si>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</si>
  <si>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</si>
  <si>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</si>
  <si>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</si>
  <si>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</si>
  <si>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</si>
  <si>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</si>
  <si>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</si>
  <si>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</si>
  <si>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</si>
  <si>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</si>
  <si>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</si>
  <si>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</si>
  <si>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</si>
  <si>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</si>
  <si>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</si>
  <si>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</si>
  <si>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</si>
  <si>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</si>
  <si>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</si>
  <si>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</si>
  <si>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</si>
  <si>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</si>
  <si>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</si>
  <si>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</si>
  <si>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</si>
  <si>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</si>
  <si>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</si>
  <si>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</si>
  <si>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</si>
  <si>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</si>
  <si>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</si>
  <si>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</si>
  <si>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</si>
  <si>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</si>
  <si>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</si>
  <si>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</si>
  <si>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</si>
  <si>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</si>
  <si>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</si>
  <si>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</si>
  <si>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</si>
  <si>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</si>
  <si>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</si>
  <si>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</si>
  <si>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</si>
  <si>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</si>
  <si>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</si>
  <si>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</si>
  <si>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</si>
  <si>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</si>
  <si>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</si>
  <si>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</si>
  <si>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</si>
  <si>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</si>
  <si>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</si>
  <si>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</si>
  <si>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</si>
  <si>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</si>
  <si>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</si>
  <si>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</si>
  <si>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</si>
  <si>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</si>
  <si>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</si>
  <si>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</si>
  <si>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</si>
  <si>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</si>
  <si>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</si>
  <si>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</si>
  <si>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</si>
  <si>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</si>
  <si>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</si>
  <si>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</si>
  <si>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</si>
  <si>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</si>
  <si>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</si>
  <si>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</si>
  <si>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</si>
  <si>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</si>
  <si>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</si>
  <si>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</si>
  <si>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</si>
  <si>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</si>
  <si>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</si>
  <si>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</si>
  <si>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</si>
  <si>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</si>
  <si>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</si>
  <si>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</si>
  <si>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</si>
  <si>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</si>
  <si>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</si>
  <si>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</si>
  <si>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</si>
  <si>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</si>
  <si>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</si>
  <si>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</si>
  <si>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</si>
  <si>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</si>
  <si>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</si>
  <si>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</si>
  <si>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</si>
  <si>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</si>
  <si>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</si>
  <si>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</si>
  <si>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</si>
  <si>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</si>
  <si>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</si>
  <si>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</si>
  <si>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</si>
  <si>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</si>
  <si>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</si>
  <si>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</si>
  <si>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</si>
  <si>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</si>
  <si>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</si>
  <si>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</si>
  <si>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</si>
  <si>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</si>
  <si>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</si>
  <si>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</si>
  <si>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</si>
  <si>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</si>
  <si>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</si>
  <si>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</si>
  <si>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</si>
  <si>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</si>
  <si>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</si>
  <si>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</si>
  <si>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</si>
  <si>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</si>
  <si>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</si>
  <si>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</si>
  <si>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</si>
  <si>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</si>
  <si>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</si>
  <si>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</si>
  <si>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</si>
  <si>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</si>
  <si>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</si>
  <si>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</si>
  <si>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</si>
  <si>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</si>
  <si>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</si>
  <si>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</si>
  <si>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</si>
  <si>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</si>
  <si>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</si>
  <si>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</si>
  <si>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</si>
  <si>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</si>
  <si>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</si>
  <si>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</si>
  <si>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</si>
  <si>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</si>
  <si>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</si>
  <si>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</si>
  <si>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</si>
  <si>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</si>
  <si>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</si>
  <si>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</si>
  <si>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</si>
  <si>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</si>
  <si>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</si>
  <si>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</si>
  <si>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</si>
  <si>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</si>
  <si>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</si>
  <si>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</si>
  <si>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</si>
  <si>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</si>
  <si>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</si>
  <si>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</si>
  <si>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</si>
  <si>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</si>
  <si>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</si>
  <si>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</si>
  <si>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</si>
  <si>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</si>
  <si>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</si>
  <si>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</si>
  <si>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</si>
  <si>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</si>
  <si>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</si>
  <si>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</si>
  <si>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</si>
  <si>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</si>
  <si>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</si>
  <si>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</si>
  <si>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</si>
  <si>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</si>
  <si>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</si>
  <si>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</si>
  <si>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</si>
  <si>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</si>
  <si>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</si>
  <si>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</si>
  <si>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</si>
  <si>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</si>
  <si>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</si>
  <si>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</si>
  <si>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</si>
  <si>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</si>
  <si>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</si>
  <si>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</si>
  <si>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</si>
  <si>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</si>
  <si>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</si>
  <si>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</si>
  <si>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</si>
  <si>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</si>
  <si>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</si>
  <si>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</si>
  <si>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</si>
  <si>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</si>
  <si>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</si>
  <si>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</si>
  <si>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</si>
  <si>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</si>
  <si>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</si>
  <si>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</si>
  <si>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</si>
  <si>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</si>
  <si>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</si>
  <si>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</si>
  <si>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</si>
  <si>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</si>
  <si>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</si>
  <si>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</si>
  <si>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</si>
  <si>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</si>
  <si>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</si>
  <si>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</si>
  <si>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</si>
  <si>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</si>
  <si>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</si>
  <si>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</si>
  <si>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</si>
  <si>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</si>
  <si>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</si>
  <si>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</si>
  <si>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</si>
  <si>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</si>
  <si>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</si>
  <si>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</si>
  <si>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</si>
  <si>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</si>
  <si>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</si>
  <si>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</si>
  <si>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</si>
  <si>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</si>
  <si>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</si>
  <si>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</si>
  <si>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</si>
  <si>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</si>
  <si>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</si>
  <si>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</si>
  <si>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</si>
  <si>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</si>
  <si>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</si>
  <si>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</si>
  <si>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</si>
  <si>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</si>
  <si>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</si>
  <si>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</si>
  <si>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</si>
  <si>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</si>
  <si>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</si>
  <si>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</si>
  <si>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</si>
  <si>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</si>
  <si>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</si>
  <si>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</si>
  <si>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</si>
  <si>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</si>
  <si>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</si>
  <si>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</si>
  <si>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</si>
  <si>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</si>
  <si>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</si>
  <si>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</si>
  <si>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</si>
  <si>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</si>
  <si>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</si>
  <si>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</si>
  <si>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</si>
  <si>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</si>
  <si>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</si>
  <si>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</si>
  <si>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</si>
  <si>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</si>
  <si>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</si>
  <si>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</si>
  <si>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</si>
  <si>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</si>
  <si>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</si>
  <si>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</si>
  <si>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</si>
  <si>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</si>
  <si>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</si>
  <si>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</si>
  <si>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</si>
  <si>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</si>
  <si>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</si>
  <si>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</si>
  <si>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</si>
  <si>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</si>
  <si>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</si>
  <si>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</si>
  <si>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</si>
  <si>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</si>
  <si>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</si>
  <si>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</si>
  <si>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</si>
  <si>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</si>
  <si>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</si>
  <si>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</si>
  <si>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</si>
  <si>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</si>
  <si>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</si>
  <si>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</si>
  <si>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</si>
  <si>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</si>
  <si>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</si>
  <si>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</si>
  <si>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</si>
  <si>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</si>
  <si>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</si>
  <si>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</si>
  <si>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</si>
  <si>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</si>
  <si>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</si>
  <si>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</si>
  <si>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</si>
  <si>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</si>
  <si>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</si>
  <si>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</si>
  <si>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</si>
  <si>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</si>
  <si>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</si>
  <si>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</si>
  <si>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</si>
  <si>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</si>
  <si>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</si>
  <si>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</si>
  <si>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</si>
  <si>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</si>
  <si>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</si>
  <si>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</si>
  <si>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</si>
  <si>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</si>
  <si>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</si>
  <si>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</si>
  <si>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</si>
  <si>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</si>
  <si>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</si>
  <si>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</si>
  <si>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</si>
  <si>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</si>
  <si>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</si>
  <si>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</si>
  <si>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</si>
  <si>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</si>
  <si>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</si>
  <si>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</si>
  <si>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</si>
  <si>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</si>
  <si>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</si>
  <si>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</si>
  <si>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</si>
  <si>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</si>
  <si>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</si>
  <si>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</si>
  <si>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</si>
  <si>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</si>
  <si>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</si>
  <si>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</si>
  <si>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</si>
  <si>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</si>
  <si>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</si>
  <si>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</si>
  <si>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</si>
  <si>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</si>
  <si>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</si>
  <si>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</si>
  <si>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</si>
  <si>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</si>
  <si>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</si>
  <si>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</si>
  <si>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</si>
  <si>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</si>
  <si>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</si>
  <si>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</si>
  <si>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</si>
  <si>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</si>
  <si>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</si>
  <si>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</si>
  <si>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</si>
  <si>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</si>
  <si>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</si>
  <si>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</si>
  <si>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</si>
  <si>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</si>
  <si>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</si>
  <si>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</si>
  <si>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</si>
  <si>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</si>
  <si>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</si>
  <si>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</si>
  <si>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</si>
  <si>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</si>
  <si>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</si>
  <si>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</si>
  <si>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</si>
  <si>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</si>
  <si>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</si>
  <si>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</si>
  <si>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</si>
  <si>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</si>
  <si>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</si>
  <si>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</si>
  <si>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</si>
  <si>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</si>
  <si>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</si>
  <si>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</si>
  <si>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</si>
  <si>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</si>
  <si>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</si>
  <si>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</si>
  <si>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</si>
  <si>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</si>
  <si>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</si>
  <si>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</si>
  <si>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</si>
  <si>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</si>
  <si>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</si>
  <si>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</si>
  <si>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</si>
  <si>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</si>
  <si>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</si>
  <si>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</si>
  <si>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</si>
  <si>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</si>
  <si>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</si>
  <si>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</si>
  <si>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</si>
  <si>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</si>
  <si>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</si>
  <si>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</si>
  <si>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</si>
  <si>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</si>
  <si>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</si>
  <si>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</si>
  <si>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</si>
  <si>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</si>
  <si>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</si>
  <si>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</si>
  <si>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</si>
  <si>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</si>
  <si>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</si>
  <si>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</si>
  <si>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</si>
  <si>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</si>
  <si>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</si>
  <si>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</si>
  <si>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</si>
  <si>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</si>
  <si>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</si>
  <si>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</si>
  <si>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</si>
  <si>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</si>
  <si>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</si>
  <si>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</si>
  <si>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</si>
  <si>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</si>
  <si>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</si>
  <si>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</si>
  <si>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</si>
  <si>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</si>
  <si>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</si>
  <si>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</si>
  <si>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</si>
  <si>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</si>
  <si>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</si>
  <si>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</si>
  <si>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</si>
  <si>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</si>
  <si>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</si>
  <si>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</si>
  <si>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</si>
  <si>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</si>
  <si>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</si>
  <si>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</si>
  <si>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</si>
  <si>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</si>
  <si>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</si>
  <si>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</si>
  <si>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</si>
  <si>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</si>
  <si>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</si>
  <si>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</si>
  <si>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</si>
  <si>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</si>
  <si>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</si>
  <si>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</si>
  <si>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</si>
  <si>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</si>
  <si>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</si>
  <si>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</si>
  <si>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</si>
  <si>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</si>
  <si>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</si>
  <si>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</si>
  <si>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</si>
  <si>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</si>
  <si>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</si>
  <si>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</si>
  <si>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</si>
  <si>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</si>
  <si>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</si>
  <si>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</si>
  <si>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</si>
  <si>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</si>
  <si>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</si>
  <si>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</si>
  <si>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</si>
  <si>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</si>
  <si>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</si>
  <si>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</si>
  <si>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</si>
  <si>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</si>
  <si>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</si>
  <si>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</si>
  <si>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</si>
  <si>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</si>
  <si>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</si>
  <si>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</si>
  <si>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</si>
  <si>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</si>
  <si>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</si>
  <si>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</si>
  <si>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</si>
  <si>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</si>
  <si>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</si>
  <si>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</si>
  <si>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</si>
  <si>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</si>
  <si>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</si>
  <si>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</si>
  <si>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</si>
  <si>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</si>
  <si>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</si>
  <si>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</si>
  <si>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</si>
  <si>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</si>
  <si>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</si>
  <si>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</si>
  <si>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</si>
  <si>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</si>
  <si>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</si>
  <si>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</si>
  <si>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</si>
  <si>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</si>
  <si>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</si>
  <si>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</si>
  <si>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</si>
  <si>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</si>
  <si>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</si>
  <si>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</si>
  <si>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</si>
  <si>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</si>
  <si>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</si>
  <si>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</si>
  <si>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</si>
  <si>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</si>
  <si>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</si>
  <si>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</si>
  <si>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</si>
  <si>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</si>
  <si>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</si>
  <si>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</si>
  <si>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</si>
  <si>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</si>
  <si>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</si>
  <si>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</si>
  <si>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</si>
  <si>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</si>
  <si>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</si>
  <si>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</si>
  <si>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</si>
  <si>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</si>
  <si>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</si>
  <si>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</si>
  <si>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</si>
  <si>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</si>
  <si>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</si>
  <si>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</si>
  <si>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</si>
  <si>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</si>
  <si>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</si>
  <si>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</si>
  <si>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</si>
  <si>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</si>
  <si>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</si>
  <si>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</si>
  <si>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</si>
  <si>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</si>
  <si>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</si>
  <si>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</si>
  <si>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</si>
  <si>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</si>
  <si>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</si>
  <si>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</si>
  <si>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</si>
  <si>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</si>
  <si>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</si>
  <si>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</si>
  <si>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</si>
  <si>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</si>
  <si>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</si>
  <si>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</si>
  <si>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</si>
  <si>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</si>
  <si>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</si>
  <si>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</si>
  <si>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</si>
  <si>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</si>
  <si>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</si>
  <si>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</si>
  <si>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</si>
  <si>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</si>
  <si>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</si>
  <si>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</si>
  <si>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</si>
  <si>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</si>
  <si>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</si>
  <si>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</si>
  <si>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</si>
  <si>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</si>
  <si>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</si>
  <si>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</si>
  <si>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</si>
  <si>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</si>
  <si>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</si>
  <si>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</si>
  <si>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</si>
  <si>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</si>
  <si>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</si>
  <si>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</si>
  <si>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</si>
  <si>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</si>
  <si>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</si>
  <si>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</si>
  <si>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</si>
  <si>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</si>
  <si>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</si>
  <si>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</si>
  <si>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</si>
  <si>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</si>
  <si>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</si>
  <si>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</si>
  <si>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</si>
  <si>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</si>
  <si>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</si>
  <si>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</si>
  <si>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</si>
  <si>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</si>
  <si>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</si>
  <si>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</si>
  <si>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</si>
  <si>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</si>
  <si>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</si>
  <si>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</si>
  <si>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</si>
  <si>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</si>
  <si>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</si>
  <si>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</si>
  <si>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</si>
  <si>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</si>
  <si>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</si>
  <si>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</si>
  <si>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</si>
  <si>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</si>
  <si>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</si>
  <si>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</si>
  <si>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</si>
  <si>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</si>
  <si>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</si>
  <si>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</si>
  <si>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</si>
  <si>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</si>
  <si>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</si>
  <si>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</si>
  <si>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</si>
  <si>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</si>
  <si>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</si>
  <si>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</si>
  <si>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</si>
  <si>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</si>
  <si>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</si>
  <si>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</si>
  <si>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</si>
  <si>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</si>
  <si>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</si>
  <si>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</si>
  <si>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</si>
  <si>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</si>
  <si>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</si>
  <si>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</si>
  <si>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</si>
  <si>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</si>
  <si>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</si>
  <si>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</si>
  <si>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</si>
  <si>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</si>
  <si>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</si>
  <si>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</si>
  <si>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</si>
  <si>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</si>
  <si>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</si>
  <si>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</si>
  <si>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</si>
  <si>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</si>
  <si>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</si>
  <si>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</si>
  <si>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</si>
  <si>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</si>
  <si>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</si>
  <si>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</si>
  <si>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</si>
  <si>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</si>
  <si>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</si>
  <si>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</si>
  <si>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</si>
  <si>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</si>
  <si>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</si>
  <si>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</si>
  <si>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</si>
  <si>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</si>
  <si>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</si>
  <si>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</si>
  <si>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</si>
  <si>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</si>
  <si>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</si>
  <si>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</si>
  <si>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</si>
  <si>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</si>
  <si>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</si>
  <si>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</si>
  <si>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</si>
  <si>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</si>
  <si>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</si>
  <si>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</si>
  <si>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</si>
  <si>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</si>
  <si>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</si>
  <si>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</si>
  <si>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</si>
  <si>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</si>
  <si>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</si>
  <si>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</si>
  <si>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</si>
  <si>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</si>
  <si>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</si>
  <si>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</si>
  <si>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</si>
  <si>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</si>
  <si>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</si>
  <si>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</si>
  <si>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</si>
  <si>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</si>
  <si>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</si>
  <si>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</si>
  <si>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</si>
  <si>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</si>
  <si>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</si>
  <si>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</si>
  <si>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</si>
  <si>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</si>
  <si>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</si>
  <si>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</si>
  <si>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</si>
  <si>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</si>
  <si>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</si>
  <si>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</si>
  <si>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</si>
  <si>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</si>
  <si>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</si>
  <si>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</si>
  <si>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</si>
  <si>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</si>
  <si>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</si>
  <si>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</si>
  <si>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</si>
  <si>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</si>
  <si>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</si>
  <si>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</si>
  <si>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</si>
  <si>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</si>
  <si>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</si>
  <si>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</si>
  <si>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</si>
  <si>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</si>
  <si>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</si>
  <si>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</si>
  <si>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</si>
  <si>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</si>
  <si>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</si>
  <si>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</si>
  <si>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</si>
  <si>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</si>
  <si>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</si>
  <si>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</si>
  <si>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</si>
  <si>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</si>
  <si>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</si>
  <si>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</si>
  <si>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</si>
  <si>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</si>
  <si>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</si>
  <si>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</si>
  <si>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</si>
  <si>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</si>
  <si>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</si>
  <si>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</si>
  <si>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</si>
  <si>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</si>
  <si>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</si>
  <si>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</si>
  <si>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</si>
  <si>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</si>
  <si>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</si>
  <si>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</si>
  <si>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</si>
  <si>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</si>
  <si>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</si>
  <si>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</si>
  <si>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</si>
  <si>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</si>
  <si>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</si>
  <si>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</si>
  <si>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</si>
  <si>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</si>
  <si>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</si>
  <si>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</si>
  <si>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</si>
  <si>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</si>
  <si>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</si>
  <si>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</si>
  <si>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</si>
  <si>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</si>
  <si>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</si>
  <si>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</si>
  <si>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</si>
  <si>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</si>
  <si>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</si>
  <si>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</si>
  <si>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</si>
  <si>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</si>
  <si>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</si>
  <si>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</si>
  <si>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</si>
  <si>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</si>
  <si>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</si>
  <si>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</si>
  <si>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</si>
  <si>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</si>
  <si>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</si>
  <si>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</si>
  <si>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</si>
  <si>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</si>
  <si>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</si>
  <si>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</si>
  <si>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</si>
  <si>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</si>
  <si>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</si>
  <si>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</si>
  <si>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</si>
  <si>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</si>
  <si>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</si>
  <si>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</si>
  <si>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</si>
  <si>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</si>
  <si>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</si>
  <si>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</si>
  <si>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</si>
  <si>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</si>
  <si>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</si>
  <si>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</si>
  <si>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</si>
  <si>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</si>
  <si>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</si>
  <si>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</si>
  <si>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</si>
  <si>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</si>
  <si>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</si>
  <si>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</si>
  <si>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</si>
  <si>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</si>
  <si>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</si>
  <si>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</si>
  <si>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</si>
  <si>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</si>
  <si>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</si>
  <si>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</si>
  <si>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</si>
  <si>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</si>
  <si>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</si>
  <si>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</si>
  <si>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</si>
  <si>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</si>
  <si>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</si>
  <si>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</si>
  <si>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</si>
  <si>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</si>
  <si>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</si>
  <si>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</si>
  <si>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</si>
  <si>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</si>
  <si>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</si>
  <si>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</si>
  <si>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</si>
  <si>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</si>
  <si>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</si>
  <si>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</si>
  <si>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</si>
  <si>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</si>
  <si>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</si>
  <si>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</si>
  <si>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</si>
  <si>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</si>
  <si>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</si>
  <si>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</si>
  <si>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</si>
  <si>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</si>
  <si>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</si>
  <si>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</si>
  <si>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</si>
  <si>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</si>
  <si>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</si>
  <si>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</si>
  <si>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</si>
  <si>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</si>
  <si>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</si>
  <si>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</si>
  <si>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</si>
  <si>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</si>
  <si>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</si>
  <si>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</si>
  <si>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</si>
  <si>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</si>
  <si>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</si>
  <si>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</si>
  <si>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</si>
  <si>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</si>
  <si>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</si>
  <si>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</si>
  <si>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</si>
  <si>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</si>
  <si>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</si>
  <si>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</si>
  <si>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</si>
  <si>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</si>
  <si>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</si>
  <si>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</si>
  <si>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</si>
  <si>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</si>
  <si>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</si>
  <si>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</si>
  <si>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</si>
  <si>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</si>
  <si>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</si>
  <si>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</si>
  <si>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</si>
  <si>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</si>
  <si>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</si>
  <si>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</si>
  <si>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</si>
  <si>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</si>
  <si>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</si>
  <si>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</si>
  <si>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</si>
  <si>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</si>
  <si>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</si>
  <si>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</si>
  <si>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</si>
  <si>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</si>
  <si>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</si>
  <si>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</si>
  <si>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</si>
  <si>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</si>
  <si>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</si>
  <si>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</si>
  <si>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</si>
  <si>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</si>
  <si>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</si>
  <si>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</si>
  <si>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</si>
  <si>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</si>
  <si>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</si>
  <si>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</si>
  <si>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</si>
  <si>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</si>
  <si>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</si>
  <si>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</si>
  <si>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</si>
  <si>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</si>
  <si>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</si>
  <si>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</si>
  <si>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</si>
  <si>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</si>
  <si>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</si>
  <si>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</si>
  <si>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</si>
  <si>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</si>
  <si>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</si>
  <si>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</si>
  <si>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</si>
  <si>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</si>
  <si>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</si>
  <si>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</si>
  <si>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</si>
  <si>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</si>
  <si>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</si>
  <si>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</si>
  <si>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</si>
  <si>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</si>
  <si>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</si>
  <si>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</si>
  <si>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</si>
  <si>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</si>
  <si>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</si>
  <si>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</si>
  <si>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</si>
  <si>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</si>
  <si>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</si>
  <si>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</si>
  <si>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</si>
  <si>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</si>
  <si>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</si>
  <si>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</si>
  <si>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</si>
  <si>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</si>
  <si>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</si>
  <si>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</si>
  <si>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</si>
  <si>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</si>
  <si>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</si>
  <si>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</si>
  <si>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</si>
  <si>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</si>
  <si>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</si>
  <si>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</si>
  <si>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</si>
  <si>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</si>
  <si>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</si>
  <si>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</si>
  <si>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</si>
  <si>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</si>
  <si>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</si>
  <si>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</si>
  <si>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</si>
  <si>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</si>
  <si>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</si>
  <si>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</si>
  <si>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</si>
  <si>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</si>
  <si>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</si>
  <si>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</si>
  <si>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</si>
  <si>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</si>
  <si>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</si>
  <si>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</si>
  <si>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</si>
  <si>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</si>
  <si>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</si>
  <si>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</si>
  <si>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</si>
  <si>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</si>
  <si>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</si>
  <si>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</si>
  <si>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</si>
  <si>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</si>
  <si>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</si>
  <si>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</si>
  <si>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</si>
  <si>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</si>
  <si>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</si>
  <si>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</si>
  <si>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</si>
  <si>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</si>
  <si>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</si>
  <si>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</si>
  <si>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</si>
  <si>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</si>
  <si>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</si>
  <si>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</si>
  <si>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</si>
  <si>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</si>
  <si>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</si>
  <si>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</si>
  <si>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</si>
  <si>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</si>
  <si>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</si>
  <si>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</si>
  <si>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</si>
  <si>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</si>
  <si>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</si>
  <si>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</si>
  <si>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</si>
  <si>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</si>
  <si>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</si>
  <si>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</si>
  <si>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</si>
  <si>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</si>
  <si>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</si>
  <si>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</si>
  <si>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</si>
  <si>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</si>
  <si>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</si>
  <si>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</si>
  <si>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</si>
  <si>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</si>
  <si>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</si>
  <si>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</si>
  <si>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</si>
  <si>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</si>
  <si>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</si>
  <si>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</si>
  <si>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</si>
  <si>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</si>
  <si>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</si>
  <si>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</si>
  <si>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</si>
  <si>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</si>
  <si>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</si>
  <si>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</si>
  <si>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</si>
  <si>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</si>
  <si>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</si>
  <si>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</si>
  <si>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</si>
  <si>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</si>
  <si>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</si>
  <si>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</si>
  <si>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</si>
  <si>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</si>
  <si>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</si>
  <si>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</si>
  <si>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</si>
  <si>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</si>
  <si>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</si>
  <si>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</si>
  <si>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</si>
  <si>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</si>
  <si>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</si>
  <si>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</si>
  <si>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</si>
  <si>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</si>
  <si>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</si>
  <si>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</si>
  <si>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</si>
  <si>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</si>
  <si>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</si>
  <si>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</si>
  <si>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</si>
  <si>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</si>
  <si>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</si>
  <si>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</si>
  <si>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</si>
  <si>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</si>
  <si>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</si>
  <si>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</si>
  <si>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</si>
  <si>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</si>
  <si>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</si>
  <si>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</si>
  <si>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</si>
  <si>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</si>
  <si>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</si>
  <si>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</si>
  <si>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</si>
  <si>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</si>
  <si>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</si>
  <si>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</si>
  <si>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</si>
  <si>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</si>
  <si>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</si>
  <si>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</si>
  <si>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</si>
  <si>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</si>
  <si>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</si>
  <si>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</si>
  <si>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</si>
  <si>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</si>
  <si>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</si>
  <si>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</si>
  <si>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</si>
  <si>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</si>
  <si>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</si>
  <si>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</si>
  <si>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</si>
  <si>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</si>
  <si>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</si>
  <si>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</si>
  <si>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</si>
  <si>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</si>
  <si>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</si>
  <si>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</si>
  <si>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</si>
  <si>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</si>
  <si>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</si>
  <si>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</si>
  <si>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</si>
  <si>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</si>
  <si>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</si>
  <si>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</si>
  <si>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</si>
  <si>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</si>
  <si>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</si>
  <si>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</si>
  <si>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</si>
  <si>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</si>
  <si>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</si>
  <si>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</si>
  <si>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</si>
  <si>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</si>
  <si>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</si>
  <si>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</si>
  <si>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</si>
  <si>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</si>
  <si>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</si>
  <si>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</si>
  <si>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</si>
  <si>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</si>
  <si>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</si>
  <si>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</si>
  <si>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</si>
  <si>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</si>
  <si>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</si>
  <si>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</si>
  <si>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</si>
  <si>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</si>
  <si>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</si>
  <si>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</si>
  <si>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</si>
  <si>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</si>
  <si>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</si>
  <si>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</si>
  <si>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</si>
  <si>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</si>
  <si>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</si>
  <si>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</si>
  <si>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</si>
  <si>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</si>
  <si>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</si>
  <si>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</si>
  <si>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</si>
  <si>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</si>
  <si>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</si>
  <si>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</si>
  <si>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</si>
  <si>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</si>
  <si>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</si>
  <si>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</si>
  <si>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</si>
  <si>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</si>
  <si>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</si>
  <si>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</si>
  <si>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</si>
  <si>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</si>
  <si>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</si>
  <si>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</si>
  <si>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</si>
  <si>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</si>
  <si>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</si>
  <si>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</si>
  <si>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</si>
  <si>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</si>
  <si>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</si>
  <si>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</si>
  <si>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</si>
  <si>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</si>
  <si>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</si>
  <si>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</si>
  <si>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</si>
  <si>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</si>
  <si>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</si>
  <si>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</si>
  <si>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</si>
  <si>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</si>
  <si>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</si>
  <si>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</si>
  <si>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</si>
  <si>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</si>
  <si>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</si>
  <si>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</si>
  <si>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</si>
  <si>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</si>
  <si>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</si>
  <si>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</si>
  <si>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</si>
  <si>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</si>
  <si>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</si>
  <si>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</si>
  <si>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</si>
  <si>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</si>
  <si>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</si>
  <si>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</si>
  <si>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</si>
  <si>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</si>
  <si>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</si>
  <si>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</si>
  <si>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</si>
  <si>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</si>
  <si>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</si>
  <si>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</si>
  <si>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</si>
  <si>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</si>
  <si>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</si>
  <si>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</si>
  <si>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</si>
  <si>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</si>
  <si>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</si>
  <si>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</si>
  <si>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</si>
  <si>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</si>
  <si>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</si>
  <si>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</si>
  <si>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</si>
  <si>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</si>
  <si>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</si>
  <si>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</si>
  <si>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</si>
  <si>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</si>
  <si>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</si>
  <si>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</si>
  <si>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</si>
  <si>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</si>
  <si>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</si>
  <si>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</si>
  <si>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</si>
  <si>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</si>
  <si>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</si>
  <si>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</si>
  <si>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</si>
  <si>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</si>
  <si>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</si>
  <si>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</si>
  <si>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</si>
  <si>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</si>
  <si>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</si>
  <si>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</si>
  <si>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</si>
  <si>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</si>
  <si>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</si>
  <si>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</si>
  <si>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</si>
  <si>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</si>
  <si>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</si>
  <si>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</si>
  <si>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</si>
  <si>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</si>
  <si>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</si>
  <si>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</si>
  <si>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</si>
  <si>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</si>
  <si>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</si>
  <si>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</si>
  <si>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</si>
  <si>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</si>
  <si>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</si>
  <si>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</si>
  <si>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</si>
  <si>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</si>
  <si>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</si>
  <si>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</si>
  <si>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</si>
  <si>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</si>
  <si>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</si>
  <si>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</si>
  <si>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</si>
  <si>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</si>
  <si>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</si>
  <si>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</si>
  <si>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</si>
  <si>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</si>
  <si>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</si>
  <si>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</si>
  <si>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</si>
  <si>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</si>
  <si>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</si>
  <si>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</si>
  <si>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</si>
  <si>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</si>
  <si>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</si>
  <si>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</si>
  <si>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</si>
  <si>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</si>
  <si>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</si>
  <si>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</si>
  <si>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</si>
  <si>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</si>
  <si>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</si>
  <si>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</si>
  <si>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</si>
  <si>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</si>
  <si>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</si>
  <si>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</si>
  <si>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</si>
  <si>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</si>
  <si>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</si>
  <si>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</si>
  <si>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</si>
  <si>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</si>
  <si>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</si>
  <si>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</si>
  <si>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</si>
  <si>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</si>
  <si>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</si>
  <si>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</si>
  <si>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</si>
  <si>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</si>
  <si>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</si>
  <si>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</si>
  <si>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</si>
  <si>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</si>
  <si>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</si>
  <si>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</si>
  <si>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</si>
  <si>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</si>
  <si>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</si>
  <si>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</si>
  <si>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</si>
  <si>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</si>
  <si>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</si>
  <si>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</si>
  <si>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</si>
  <si>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</si>
  <si>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</si>
  <si>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</si>
  <si>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</si>
  <si>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</si>
  <si>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</si>
  <si>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</si>
  <si>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</si>
  <si>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</si>
  <si>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</si>
  <si>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</si>
  <si>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</si>
  <si>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</si>
  <si>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</si>
  <si>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</si>
  <si>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</si>
  <si>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</si>
  <si>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</si>
  <si>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</si>
  <si>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</si>
  <si>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</si>
  <si>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</si>
  <si>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</si>
  <si>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</si>
  <si>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</si>
  <si>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</si>
  <si>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</si>
  <si>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</si>
  <si>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</si>
  <si>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</si>
  <si>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</si>
  <si>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</si>
  <si>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</si>
  <si>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</si>
  <si>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</si>
  <si>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</si>
  <si>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</si>
  <si>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</si>
  <si>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</si>
  <si>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</si>
  <si>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</si>
  <si>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</si>
  <si>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</si>
  <si>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</si>
  <si>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</si>
  <si>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</si>
  <si>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</si>
  <si>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</si>
  <si>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</si>
  <si>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</si>
  <si>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</si>
  <si>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</si>
  <si>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</si>
  <si>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</si>
  <si>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</si>
  <si>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</si>
  <si>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</si>
  <si>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</si>
  <si>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</si>
  <si>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</si>
  <si>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</si>
  <si>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</si>
  <si>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</si>
  <si>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</si>
  <si>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</si>
  <si>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</si>
  <si>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</si>
  <si>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</si>
  <si>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</si>
  <si>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</si>
  <si>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</si>
  <si>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</si>
  <si>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</si>
  <si>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</si>
  <si>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</si>
  <si>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</si>
  <si>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</si>
  <si>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</si>
  <si>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</si>
  <si>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</si>
  <si>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</si>
  <si>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</si>
  <si>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</si>
  <si>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</si>
  <si>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</si>
  <si>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</si>
  <si>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</si>
  <si>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</si>
  <si>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</si>
  <si>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</si>
  <si>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</si>
  <si>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</si>
  <si>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</si>
  <si>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</si>
  <si>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</si>
  <si>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</si>
  <si>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</si>
  <si>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</si>
  <si>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</si>
  <si>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</si>
  <si>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</si>
  <si>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</si>
  <si>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</si>
  <si>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</si>
  <si>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</si>
  <si>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</si>
  <si>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</si>
  <si>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</si>
  <si>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</si>
  <si>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</si>
  <si>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</si>
  <si>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</si>
  <si>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</si>
  <si>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</si>
  <si>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</si>
  <si>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</si>
  <si>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</si>
  <si>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</si>
  <si>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</si>
  <si>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</si>
  <si>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</si>
  <si>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</si>
  <si>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</si>
  <si>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</si>
  <si>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</si>
  <si>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</si>
  <si>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</si>
  <si>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</si>
  <si>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</si>
  <si>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</si>
  <si>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</si>
  <si>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</si>
  <si>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</si>
  <si>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</si>
  <si>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</si>
  <si>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</si>
  <si>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</si>
  <si>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</si>
  <si>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</si>
  <si>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</si>
  <si>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</si>
  <si>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</si>
  <si>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</si>
  <si>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</si>
  <si>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</si>
  <si>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</si>
  <si>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</si>
  <si>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</si>
  <si>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</si>
  <si>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</si>
  <si>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</si>
  <si>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</si>
  <si>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</si>
  <si>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</si>
  <si>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</si>
  <si>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</si>
  <si>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</si>
  <si>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</si>
  <si>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</si>
  <si>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</si>
  <si>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</si>
  <si>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</si>
  <si>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</si>
  <si>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</si>
  <si>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</si>
  <si>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</si>
  <si>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</si>
  <si>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</si>
  <si>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</si>
  <si>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</si>
  <si>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</si>
  <si>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</si>
  <si>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</si>
  <si>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</si>
  <si>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</si>
  <si>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</si>
  <si>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</si>
  <si>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</si>
  <si>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</si>
  <si>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</si>
  <si>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</si>
  <si>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</si>
  <si>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</si>
  <si>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</si>
  <si>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</si>
  <si>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</si>
  <si>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</si>
  <si>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</si>
  <si>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</si>
  <si>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</si>
  <si>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</si>
  <si>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</si>
  <si>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</si>
  <si>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</si>
  <si>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</si>
  <si>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</si>
  <si>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</si>
  <si>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</si>
  <si>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</si>
  <si>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</si>
  <si>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</si>
  <si>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</si>
  <si>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</si>
  <si>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</si>
  <si>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</si>
  <si>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</si>
  <si>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</si>
  <si>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</si>
  <si>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</si>
  <si>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</si>
  <si>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</si>
  <si>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</si>
  <si>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</si>
  <si>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</si>
  <si>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</si>
  <si>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</si>
  <si>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</si>
  <si>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</si>
  <si>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</si>
  <si>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</si>
  <si>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</si>
  <si>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</si>
  <si>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</si>
  <si>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</si>
  <si>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</si>
  <si>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</si>
  <si>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</si>
  <si>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</si>
  <si>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</si>
  <si>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</si>
  <si>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</si>
  <si>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</si>
  <si>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</si>
  <si>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</si>
  <si>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</si>
  <si>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</si>
  <si>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</si>
  <si>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</si>
  <si>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</si>
  <si>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</si>
  <si>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</si>
  <si>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</si>
  <si>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</si>
  <si>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</si>
  <si>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</si>
  <si>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</si>
  <si>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</si>
  <si>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</si>
  <si>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</si>
  <si>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</si>
  <si>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</si>
  <si>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</si>
  <si>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</si>
  <si>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</si>
  <si>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</si>
  <si>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</si>
  <si>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</si>
  <si>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</si>
  <si>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</si>
  <si>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</si>
  <si>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</si>
  <si>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</si>
  <si>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</si>
  <si>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</si>
  <si>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</si>
  <si>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</si>
  <si>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</si>
  <si>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</si>
  <si>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</si>
  <si>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</si>
  <si>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</si>
  <si>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</si>
  <si>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</si>
  <si>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</si>
  <si>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</si>
  <si>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</si>
  <si>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</si>
  <si>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</si>
  <si>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</si>
  <si>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</si>
  <si>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</si>
  <si>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</si>
  <si>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</si>
  <si>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</si>
  <si>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</si>
  <si>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</si>
  <si>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</si>
  <si>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</si>
  <si>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</si>
  <si>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</si>
  <si>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</si>
  <si>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</si>
  <si>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</si>
  <si>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</si>
  <si>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</si>
  <si>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</si>
  <si>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</si>
  <si>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</si>
  <si>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</si>
  <si>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</si>
  <si>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</si>
  <si>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</si>
  <si>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</si>
  <si>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</si>
  <si>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</si>
  <si>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</si>
  <si>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</si>
  <si>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</si>
  <si>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</si>
  <si>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</si>
  <si>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</si>
  <si>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</si>
  <si>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</si>
  <si>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</si>
  <si>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</si>
  <si>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</si>
  <si>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</si>
  <si>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</si>
  <si>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</si>
  <si>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</si>
  <si>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</si>
  <si>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</si>
  <si>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</si>
  <si>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</si>
  <si>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</si>
  <si>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</si>
  <si>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</si>
  <si>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</si>
  <si>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</si>
  <si>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</si>
  <si>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</si>
  <si>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</si>
  <si>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</si>
  <si>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</si>
  <si>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</si>
  <si>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</si>
  <si>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</si>
  <si>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</si>
  <si>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</si>
  <si>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</si>
  <si>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</si>
  <si>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</si>
  <si>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</si>
  <si>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</si>
  <si>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</si>
  <si>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</si>
  <si>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</si>
  <si>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</si>
  <si>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</si>
  <si>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</si>
  <si>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</si>
  <si>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</si>
  <si>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</si>
  <si>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</si>
  <si>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</si>
  <si>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</si>
  <si>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</si>
  <si>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</si>
  <si>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</si>
  <si>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</si>
  <si>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</si>
  <si>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</si>
  <si>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</si>
  <si>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</si>
  <si>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</si>
  <si>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</si>
  <si>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</si>
  <si>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</si>
  <si>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</si>
  <si>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</si>
  <si>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</si>
  <si>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</si>
  <si>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</si>
  <si>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</si>
  <si>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</si>
  <si>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</si>
  <si>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</si>
  <si>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</si>
  <si>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</si>
  <si>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</si>
  <si>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</si>
  <si>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</si>
  <si>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</si>
  <si>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</si>
  <si>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</si>
  <si>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</si>
  <si>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</si>
  <si>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</si>
  <si>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</si>
  <si>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</si>
  <si>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</si>
  <si>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</si>
  <si>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</si>
  <si>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</si>
  <si>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</si>
  <si>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</si>
  <si>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</si>
  <si>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</si>
  <si>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</si>
  <si>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</si>
  <si>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</si>
  <si>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</si>
  <si>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</si>
  <si>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</si>
  <si>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</si>
  <si>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</si>
  <si>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</si>
  <si>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</si>
  <si>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</si>
  <si>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</si>
  <si>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</si>
  <si>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</si>
  <si>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</si>
  <si>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</si>
  <si>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</si>
  <si>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</si>
  <si>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</si>
  <si>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</si>
  <si>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</si>
  <si>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</si>
  <si>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</si>
  <si>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</si>
  <si>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</si>
  <si>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</si>
  <si>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</si>
  <si>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</si>
  <si>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</si>
  <si>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</si>
  <si>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</si>
  <si>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</si>
  <si>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</si>
  <si>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</si>
  <si>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</si>
  <si>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</si>
  <si>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</si>
  <si>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</si>
  <si>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</si>
  <si>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</si>
  <si>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</si>
  <si>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</si>
  <si>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</si>
  <si>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</si>
  <si>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</si>
  <si>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</si>
  <si>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</si>
  <si>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</si>
  <si>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</si>
  <si>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</si>
  <si>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</si>
  <si>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</si>
  <si>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</si>
  <si>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</si>
  <si>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</si>
  <si>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</si>
  <si>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</si>
  <si>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</si>
  <si>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</si>
  <si>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</si>
  <si>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</si>
  <si>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</si>
  <si>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</si>
  <si>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</si>
  <si>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</si>
  <si>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</si>
  <si>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</si>
  <si>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</si>
  <si>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</si>
  <si>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</si>
  <si>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</si>
  <si>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</si>
  <si>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</si>
  <si>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</si>
  <si>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</si>
  <si>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</si>
  <si>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</si>
  <si>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</si>
  <si>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</si>
  <si>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</si>
  <si>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</si>
  <si>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</si>
  <si>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</si>
  <si>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</si>
  <si>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</si>
  <si>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</si>
  <si>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</si>
  <si>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</si>
  <si>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</si>
  <si>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</si>
  <si>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</si>
  <si>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</si>
  <si>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</si>
  <si>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</si>
  <si>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</si>
  <si>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</si>
  <si>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</si>
  <si>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</si>
  <si>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</si>
  <si>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</si>
  <si>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</si>
  <si>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</si>
  <si>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</si>
  <si>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</si>
  <si>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</si>
  <si>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</si>
  <si>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</si>
  <si>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</si>
  <si>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</si>
  <si>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</si>
  <si>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</si>
  <si>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</si>
  <si>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</si>
  <si>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</si>
  <si>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</si>
  <si>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</si>
  <si>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</si>
  <si>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</si>
  <si>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</si>
  <si>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</si>
  <si>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</si>
  <si>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</si>
  <si>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</si>
  <si>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</si>
  <si>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</si>
  <si>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</si>
  <si>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</si>
  <si>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</si>
  <si>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</si>
  <si>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</si>
  <si>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</si>
  <si>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</si>
  <si>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</si>
  <si>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</si>
  <si>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</si>
  <si>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</si>
  <si>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</si>
  <si>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</si>
  <si>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</si>
  <si>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</si>
  <si>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</si>
  <si>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</si>
  <si>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</si>
  <si>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</si>
  <si>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</si>
  <si>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</si>
  <si>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</si>
  <si>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</si>
  <si>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</si>
  <si>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</si>
  <si>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</si>
  <si>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</si>
  <si>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</si>
  <si>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</si>
  <si>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</si>
  <si>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</si>
  <si>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</si>
  <si>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</si>
  <si>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</si>
  <si>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</si>
  <si>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</si>
  <si>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</si>
  <si>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</si>
  <si>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</si>
  <si>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</si>
  <si>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</si>
  <si>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</si>
  <si>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</si>
  <si>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</si>
  <si>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</si>
  <si>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</si>
  <si>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</si>
  <si>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</si>
  <si>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</si>
  <si>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</si>
  <si>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</si>
  <si>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</si>
  <si>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</si>
  <si>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</si>
  <si>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</si>
  <si>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</si>
  <si>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</si>
  <si>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</si>
  <si>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</si>
  <si>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</si>
  <si>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</si>
  <si>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</si>
  <si>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</si>
  <si>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</si>
  <si>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</si>
  <si>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</si>
  <si>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</si>
  <si>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</si>
  <si>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</si>
  <si>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</si>
  <si>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</si>
  <si>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</si>
  <si>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</si>
  <si>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</si>
  <si>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</si>
  <si>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</si>
  <si>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</si>
  <si>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</si>
  <si>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</si>
  <si>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</si>
  <si>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</si>
  <si>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</si>
  <si>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</si>
  <si>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</si>
  <si>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</si>
  <si>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</si>
  <si>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</si>
  <si>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</si>
  <si>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</si>
  <si>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</si>
  <si>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</si>
  <si>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</si>
  <si>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</si>
  <si>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</si>
  <si>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</si>
  <si>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</si>
  <si>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</si>
  <si>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</si>
  <si>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</si>
  <si>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</si>
  <si>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</si>
  <si>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</si>
  <si>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</si>
  <si>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</si>
  <si>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</si>
  <si>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</si>
  <si>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</si>
  <si>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</si>
  <si>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</si>
  <si>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</si>
  <si>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</si>
  <si>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</si>
  <si>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</si>
  <si>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</si>
  <si>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</si>
  <si>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</si>
  <si>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</si>
  <si>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</si>
  <si>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</si>
  <si>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</si>
  <si>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</si>
  <si>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</si>
  <si>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</si>
  <si>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</si>
  <si>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</si>
  <si>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</si>
  <si>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</si>
  <si>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</si>
  <si>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</si>
  <si>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</si>
  <si>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</si>
  <si>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</si>
  <si>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</si>
  <si>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</si>
  <si>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</si>
  <si>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</si>
  <si>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</si>
  <si>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</si>
  <si>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</si>
  <si>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</si>
  <si>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</si>
  <si>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</si>
  <si>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</si>
  <si>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</si>
  <si>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</si>
  <si>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</si>
  <si>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</si>
  <si>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</si>
  <si>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</si>
  <si>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</si>
  <si>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</si>
  <si>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</si>
  <si>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</si>
  <si>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</si>
  <si>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</si>
  <si>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</si>
  <si>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</si>
  <si>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</si>
  <si>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</si>
  <si>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</si>
  <si>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</si>
  <si>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</si>
  <si>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</si>
  <si>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</si>
  <si>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</si>
  <si>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</si>
  <si>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</si>
  <si>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</si>
  <si>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</si>
  <si>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</si>
  <si>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</si>
  <si>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</si>
  <si>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</si>
  <si>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</si>
  <si>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</si>
  <si>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</si>
  <si>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</si>
  <si>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</si>
  <si>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</si>
  <si>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</si>
  <si>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</si>
  <si>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</si>
  <si>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</si>
  <si>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</si>
  <si>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</si>
  <si>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</si>
  <si>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</si>
  <si>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</si>
  <si>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</si>
  <si>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</si>
  <si>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</si>
  <si>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</si>
  <si>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</si>
  <si>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</si>
  <si>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</si>
  <si>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</si>
  <si>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</si>
  <si>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</si>
  <si>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</si>
  <si>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</si>
  <si>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</si>
  <si>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</si>
  <si>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</si>
  <si>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</si>
  <si>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</si>
  <si>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</si>
  <si>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</si>
  <si>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</si>
  <si>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</si>
  <si>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</si>
  <si>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</si>
  <si>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</si>
  <si>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</si>
  <si>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</si>
  <si>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</si>
  <si>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</si>
  <si>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</si>
  <si>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</si>
  <si>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</si>
  <si>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</si>
  <si>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</si>
  <si>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</si>
  <si>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</si>
  <si>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</si>
  <si>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</si>
  <si>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</si>
  <si>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</si>
  <si>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</si>
  <si>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</si>
  <si>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</si>
  <si>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</si>
  <si>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</si>
  <si>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</si>
  <si>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</si>
  <si>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</si>
  <si>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</si>
  <si>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</si>
  <si>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</si>
  <si>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</si>
  <si>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</si>
  <si>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</si>
  <si>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</si>
  <si>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</si>
  <si>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</si>
  <si>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</si>
  <si>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</si>
  <si>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</si>
  <si>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</si>
  <si>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</si>
  <si>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</si>
  <si>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</si>
  <si>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</si>
  <si>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</si>
  <si>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</si>
  <si>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</si>
  <si>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</si>
  <si>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</si>
  <si>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</si>
  <si>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</si>
  <si>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</si>
  <si>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</si>
  <si>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</si>
  <si>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</si>
  <si>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</si>
  <si>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</si>
  <si>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</si>
  <si>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</si>
  <si>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</si>
  <si>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</si>
  <si>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</si>
  <si>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</si>
  <si>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</si>
  <si>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</si>
  <si>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</si>
  <si>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</si>
  <si>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</si>
  <si>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</si>
  <si>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</si>
  <si>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</si>
  <si>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</si>
  <si>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</si>
  <si>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</si>
  <si>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</si>
  <si>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</si>
  <si>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</si>
  <si>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</si>
  <si>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</si>
  <si>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</si>
  <si>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</si>
  <si>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</si>
  <si>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</si>
  <si>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</si>
  <si>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</si>
  <si>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</si>
  <si>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</si>
  <si>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</si>
  <si>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</si>
  <si>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</si>
  <si>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</si>
  <si>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</si>
  <si>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</si>
  <si>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</si>
  <si>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</si>
  <si>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</si>
  <si>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</si>
  <si>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</si>
  <si>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</si>
  <si>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</si>
  <si>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</si>
  <si>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</si>
  <si>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</si>
  <si>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</si>
  <si>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</si>
  <si>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</si>
  <si>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</si>
  <si>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</si>
  <si>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</si>
  <si>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</si>
  <si>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</si>
  <si>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</si>
  <si>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</si>
  <si>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</si>
  <si>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</si>
  <si>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</si>
  <si>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</si>
  <si>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</si>
  <si>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</si>
  <si>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</si>
  <si>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</si>
  <si>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</si>
  <si>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</si>
  <si>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</si>
  <si>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</si>
  <si>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</si>
  <si>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</si>
  <si>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</si>
  <si>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</si>
  <si>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</si>
  <si>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</si>
  <si>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</si>
  <si>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</si>
  <si>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</si>
  <si>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</si>
  <si>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</si>
  <si>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</si>
  <si>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</si>
  <si>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</si>
  <si>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</si>
  <si>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</si>
  <si>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</si>
  <si>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</si>
  <si>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</si>
  <si>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</si>
  <si>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</si>
  <si>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</si>
  <si>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</si>
  <si>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</si>
  <si>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</si>
  <si>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</si>
  <si>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</si>
  <si>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</si>
  <si>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</si>
  <si>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</si>
  <si>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</si>
  <si>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</si>
  <si>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</si>
  <si>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</si>
  <si>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</si>
  <si>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</si>
  <si>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</si>
  <si>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</si>
  <si>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</si>
  <si>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</si>
  <si>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</si>
  <si>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</si>
  <si>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</si>
  <si>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</si>
  <si>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</si>
  <si>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</si>
  <si>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</si>
  <si>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</si>
  <si>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</si>
  <si>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</si>
  <si>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</si>
  <si>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</si>
  <si>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</si>
  <si>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</si>
  <si>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</si>
  <si>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</si>
  <si>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</si>
  <si>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</si>
  <si>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</si>
  <si>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</si>
  <si>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</si>
  <si>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</si>
  <si>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</si>
  <si>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</si>
  <si>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</si>
  <si>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</si>
  <si>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</si>
  <si>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</si>
  <si>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</si>
  <si>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</si>
  <si>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</si>
  <si>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</si>
  <si>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</si>
  <si>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</si>
  <si>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</si>
  <si>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</si>
  <si>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</si>
  <si>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</si>
  <si>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</si>
  <si>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</si>
  <si>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</si>
  <si>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</si>
  <si>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</si>
  <si>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</si>
  <si>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</si>
  <si>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</si>
  <si>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</si>
  <si>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</si>
  <si>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</si>
  <si>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</si>
  <si>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</si>
  <si>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</si>
  <si>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</si>
  <si>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</si>
  <si>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</si>
  <si>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</si>
  <si>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</si>
  <si>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</si>
  <si>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</si>
  <si>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</si>
  <si>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</si>
  <si>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</si>
  <si>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</si>
  <si>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</si>
  <si>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</si>
  <si>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</si>
  <si>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</si>
  <si>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</si>
  <si>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</si>
  <si>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</si>
  <si>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</si>
  <si>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</si>
  <si>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</si>
  <si>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</si>
  <si>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</si>
  <si>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</si>
  <si>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</si>
  <si>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</si>
  <si>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</si>
  <si>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</si>
  <si>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</si>
  <si>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</si>
  <si>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</si>
  <si>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</si>
  <si>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</si>
  <si>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</si>
  <si>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</si>
  <si>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</si>
  <si>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</si>
  <si>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</si>
  <si>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</si>
  <si>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</si>
  <si>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</si>
  <si>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</si>
  <si>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</si>
  <si>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</si>
  <si>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</si>
  <si>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</si>
  <si>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</si>
  <si>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</si>
  <si>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</si>
  <si>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</si>
  <si>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</si>
  <si>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</si>
  <si>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</si>
  <si>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</si>
  <si>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</si>
  <si>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</si>
  <si>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</si>
  <si>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</si>
  <si>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</si>
  <si>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</si>
  <si>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</si>
  <si>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</si>
  <si>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</si>
  <si>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</si>
  <si>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</si>
  <si>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</si>
  <si>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</si>
  <si>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</si>
  <si>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</si>
  <si>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</si>
  <si>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</si>
  <si>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</si>
  <si>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</si>
  <si>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</si>
  <si>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</si>
  <si>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</si>
  <si>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</si>
  <si>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</si>
  <si>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</si>
  <si>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</si>
  <si>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</si>
  <si>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</si>
  <si>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</si>
  <si>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</si>
  <si>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</si>
  <si>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</si>
  <si>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</si>
  <si>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</si>
  <si>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</si>
  <si>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</si>
  <si>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</si>
  <si>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</si>
  <si>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</si>
  <si>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</si>
  <si>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</si>
  <si>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</si>
  <si>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</si>
  <si>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</si>
  <si>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</si>
  <si>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</si>
  <si>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</si>
  <si>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</si>
  <si>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</si>
  <si>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</si>
  <si>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</si>
  <si>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</si>
  <si>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</si>
  <si>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</si>
  <si>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</si>
  <si>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</si>
  <si>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</si>
  <si>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</si>
  <si>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</si>
  <si>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</si>
  <si>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</si>
  <si>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</si>
  <si>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</si>
  <si>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</si>
  <si>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</si>
  <si>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</si>
  <si>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</si>
  <si>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</si>
  <si>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</si>
  <si>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</si>
  <si>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</si>
  <si>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</si>
  <si>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</si>
  <si>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</si>
  <si>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</si>
  <si>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</si>
  <si>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</si>
  <si>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</si>
  <si>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</si>
  <si>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</si>
  <si>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</si>
  <si>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</si>
  <si>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</si>
  <si>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</si>
  <si>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</si>
  <si>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</si>
  <si>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</si>
  <si>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</si>
  <si>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</si>
  <si>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</si>
  <si>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</si>
  <si>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</si>
  <si>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</si>
  <si>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</si>
  <si>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</si>
  <si>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</si>
  <si>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</si>
  <si>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</si>
  <si>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</si>
  <si>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</si>
  <si>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</si>
  <si>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</si>
  <si>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</si>
  <si>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</si>
  <si>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</si>
  <si>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</si>
  <si>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</si>
  <si>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</si>
  <si>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</si>
  <si>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</si>
  <si>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</si>
  <si>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</si>
  <si>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</si>
  <si>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</si>
  <si>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</si>
  <si>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</si>
  <si>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</si>
  <si>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</si>
  <si>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</si>
  <si>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</si>
  <si>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</si>
  <si>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</si>
  <si>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</si>
  <si>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</si>
  <si>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</si>
  <si>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</si>
  <si>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</si>
  <si>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</si>
  <si>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</si>
  <si>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</si>
  <si>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</si>
  <si>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</si>
  <si>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</si>
  <si>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</si>
  <si>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</si>
  <si>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</si>
  <si>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</si>
  <si>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</si>
  <si>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</si>
  <si>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</si>
  <si>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</si>
  <si>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</si>
  <si>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</si>
  <si>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</si>
  <si>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</si>
  <si>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</si>
  <si>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</si>
  <si>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</si>
  <si>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</si>
  <si>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</si>
  <si>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</si>
  <si>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</si>
  <si>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</si>
  <si>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</si>
  <si>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</si>
  <si>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</si>
  <si>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</si>
  <si>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</si>
  <si>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</si>
  <si>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</si>
  <si>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</si>
  <si>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</si>
  <si>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</si>
  <si>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</si>
  <si>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</si>
  <si>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</si>
  <si>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</si>
  <si>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</si>
  <si>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</si>
  <si>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</si>
  <si>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</si>
  <si>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</si>
  <si>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</si>
  <si>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</si>
  <si>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</si>
  <si>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</si>
  <si>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</si>
  <si>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</si>
  <si>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</si>
  <si>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</si>
  <si>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</si>
  <si>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</si>
  <si>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</si>
  <si>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</si>
  <si>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</si>
  <si>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</si>
  <si>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</si>
  <si>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</si>
  <si>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</si>
  <si>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</si>
  <si>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</si>
  <si>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</si>
  <si>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</si>
  <si>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</si>
  <si>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</si>
  <si>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</si>
  <si>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</si>
  <si>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</si>
  <si>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</si>
  <si>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</si>
  <si>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</si>
  <si>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</si>
  <si>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</si>
  <si>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</si>
  <si>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</si>
  <si>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</si>
  <si>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</si>
  <si>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</si>
  <si>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</si>
  <si>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</si>
  <si>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</si>
  <si>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</si>
  <si>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</si>
  <si>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</si>
  <si>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</si>
  <si>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</si>
  <si>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</si>
  <si>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</si>
  <si>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</si>
  <si>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</si>
  <si>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</si>
  <si>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</si>
  <si>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</si>
  <si>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</si>
  <si>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</si>
  <si>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</si>
  <si>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</si>
  <si>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</si>
  <si>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</si>
  <si>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</si>
  <si>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</si>
  <si>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</si>
  <si>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</si>
  <si>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</si>
  <si>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</si>
  <si>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</si>
  <si>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</si>
  <si>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</si>
  <si>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</si>
  <si>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</si>
  <si>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</si>
  <si>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</si>
  <si>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</si>
  <si>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</si>
  <si>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</si>
  <si>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</si>
  <si>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</si>
  <si>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</si>
  <si>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</si>
  <si>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</si>
  <si>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</si>
  <si>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</si>
  <si>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</si>
  <si>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</si>
  <si>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</si>
  <si>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</si>
  <si>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</si>
  <si>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</si>
  <si>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</si>
  <si>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</si>
  <si>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</si>
  <si>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</si>
  <si>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</si>
  <si>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</si>
  <si>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</si>
  <si>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</si>
  <si>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</si>
  <si>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</si>
  <si>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</si>
  <si>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</si>
  <si>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</si>
  <si>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</si>
  <si>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</si>
  <si>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</si>
  <si>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</si>
  <si>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</si>
  <si>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</si>
  <si>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</si>
  <si>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</si>
  <si>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</si>
  <si>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</si>
  <si>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</si>
  <si>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</si>
  <si>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</si>
  <si>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</si>
  <si>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</si>
  <si>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</si>
  <si>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</si>
  <si>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</si>
  <si>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</si>
  <si>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</si>
  <si>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</si>
  <si>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</si>
  <si>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</si>
  <si>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</si>
  <si>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</si>
  <si>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</si>
  <si>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</si>
  <si>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</si>
  <si>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</si>
  <si>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</si>
  <si>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</si>
  <si>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</si>
  <si>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</si>
  <si>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</si>
  <si>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</si>
  <si>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</si>
  <si>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</si>
  <si>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</si>
  <si>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</si>
  <si>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</si>
  <si>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</si>
  <si>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</si>
  <si>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</si>
  <si>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</si>
  <si>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</si>
  <si>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</si>
  <si>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</si>
  <si>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</si>
  <si>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</si>
  <si>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</si>
  <si>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</si>
  <si>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</si>
  <si>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</si>
  <si>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</si>
  <si>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</si>
  <si>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</si>
  <si>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</si>
  <si>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</si>
  <si>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</si>
  <si>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</si>
  <si>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</si>
  <si>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</si>
  <si>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</si>
  <si>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</si>
  <si>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</si>
  <si>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</si>
  <si>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</si>
  <si>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</si>
  <si>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</si>
  <si>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</si>
  <si>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</si>
  <si>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</si>
  <si>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</si>
  <si>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</si>
  <si>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</si>
  <si>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</si>
  <si>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</si>
  <si>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</si>
  <si>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</si>
  <si>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</si>
  <si>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</si>
  <si>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</si>
  <si>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</si>
  <si>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</si>
  <si>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</si>
  <si>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</si>
  <si>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</si>
  <si>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</si>
  <si>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</si>
  <si>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</si>
  <si>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</si>
  <si>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</si>
  <si>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</si>
  <si>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</si>
  <si>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</si>
  <si>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</si>
  <si>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</si>
  <si>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</si>
  <si>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</si>
  <si>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</si>
  <si>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</si>
  <si>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</si>
  <si>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</si>
  <si>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</si>
  <si>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</si>
  <si>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</si>
  <si>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</si>
  <si>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</si>
  <si>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</si>
  <si>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</si>
  <si>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</si>
  <si>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</si>
  <si>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</si>
  <si>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</si>
  <si>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</si>
  <si>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</si>
  <si>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</si>
  <si>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</si>
  <si>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</si>
  <si>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</si>
  <si>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</si>
  <si>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</si>
  <si>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</si>
  <si>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</si>
  <si>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</si>
  <si>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</si>
  <si>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</si>
  <si>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</si>
  <si>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</si>
  <si>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</si>
  <si>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</si>
  <si>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</si>
  <si>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</si>
  <si>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</si>
  <si>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</si>
  <si>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</si>
  <si>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</si>
  <si>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</si>
  <si>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</si>
  <si>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</si>
  <si>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</si>
  <si>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</si>
  <si>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</si>
  <si>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</si>
  <si>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</si>
  <si>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</si>
  <si>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</si>
  <si>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</si>
  <si>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</si>
  <si>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</si>
  <si>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</si>
  <si>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</si>
  <si>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</si>
  <si>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</si>
  <si>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</si>
  <si>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</si>
  <si>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</si>
  <si>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</si>
  <si>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</si>
  <si>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</si>
  <si>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</si>
  <si>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</si>
  <si>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</si>
  <si>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</si>
  <si>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</si>
  <si>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</si>
  <si>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</si>
  <si>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</si>
  <si>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</si>
  <si>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</si>
  <si>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</si>
  <si>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</si>
  <si>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</si>
  <si>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</si>
  <si>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</si>
  <si>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</si>
  <si>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</si>
  <si>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</si>
  <si>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</si>
  <si>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</si>
  <si>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</si>
  <si>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</si>
  <si>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</si>
  <si>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</si>
  <si>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</si>
  <si>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</si>
  <si>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</si>
  <si>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</si>
  <si>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</si>
  <si>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</si>
  <si>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</si>
  <si>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</si>
  <si>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</si>
  <si>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</si>
  <si>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</si>
  <si>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</si>
  <si>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</si>
  <si>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</si>
  <si>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</si>
  <si>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</si>
  <si>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</si>
  <si>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</si>
  <si>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</si>
  <si>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</si>
  <si>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</si>
  <si>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</si>
  <si>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</si>
  <si>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</si>
  <si>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</si>
  <si>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</si>
  <si>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</si>
  <si>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</si>
  <si>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</si>
  <si>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</si>
  <si>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</si>
  <si>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</si>
  <si>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</si>
  <si>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</si>
  <si>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</si>
  <si>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</si>
  <si>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</si>
  <si>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</si>
  <si>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</si>
  <si>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</si>
  <si>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</si>
  <si>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</si>
  <si>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</si>
  <si>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</si>
  <si>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</si>
  <si>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</si>
  <si>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</si>
  <si>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</si>
  <si>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</si>
  <si>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</si>
  <si>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</si>
  <si>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</si>
  <si>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</si>
  <si>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</si>
  <si>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</si>
  <si>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</si>
  <si>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</si>
  <si>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</si>
  <si>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</si>
  <si>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</si>
  <si>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</si>
  <si>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</si>
  <si>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</si>
  <si>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</si>
  <si>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</si>
  <si>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</si>
  <si>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</si>
  <si>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</si>
  <si>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</si>
  <si>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</si>
  <si>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</si>
  <si>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</si>
  <si>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</si>
  <si>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</si>
  <si>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</si>
  <si>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</si>
  <si>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</si>
  <si>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</si>
  <si>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</si>
  <si>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</si>
  <si>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</si>
  <si>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</si>
  <si>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</si>
  <si>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</si>
  <si>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</si>
  <si>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</si>
  <si>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</si>
  <si>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</si>
  <si>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</si>
  <si>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</si>
  <si>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</si>
  <si>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</si>
  <si>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</si>
  <si>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</si>
  <si>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</si>
  <si>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</si>
  <si>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</si>
  <si>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</si>
  <si>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</si>
  <si>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</si>
  <si>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</si>
  <si>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</si>
  <si>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</si>
  <si>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</si>
  <si>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</si>
  <si>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</si>
  <si>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</si>
  <si>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</si>
  <si>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</si>
  <si>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</si>
  <si>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</si>
  <si>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</si>
  <si>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</si>
  <si>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</si>
  <si>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</si>
  <si>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</si>
  <si>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</si>
  <si>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</si>
  <si>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</si>
  <si>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</si>
  <si>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</si>
  <si>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</si>
  <si>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</si>
  <si>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</si>
  <si>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</si>
  <si>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</si>
  <si>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</si>
  <si>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</si>
  <si>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</si>
  <si>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</si>
  <si>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</si>
  <si>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</si>
  <si>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</si>
  <si>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</si>
  <si>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</si>
  <si>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</si>
  <si>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</si>
  <si>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</si>
  <si>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</si>
  <si>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</si>
  <si>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</si>
  <si>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</si>
  <si>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</si>
  <si>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</si>
  <si>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</si>
  <si>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</si>
  <si>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</si>
  <si>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</si>
  <si>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</si>
  <si>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</si>
  <si>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</si>
  <si>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</si>
  <si>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</si>
  <si>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</si>
  <si>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</si>
  <si>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</si>
  <si>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</si>
  <si>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</si>
  <si>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</si>
  <si>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</si>
  <si>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</si>
  <si>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</si>
  <si>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</si>
  <si>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</si>
  <si>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</si>
  <si>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</si>
  <si>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</si>
  <si>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</si>
  <si>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</si>
  <si>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</si>
  <si>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</si>
  <si>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</si>
  <si>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</si>
  <si>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</si>
  <si>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</si>
  <si>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</si>
  <si>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</si>
  <si>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</si>
  <si>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</si>
  <si>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</si>
  <si>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</si>
  <si>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</si>
  <si>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</si>
  <si>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</si>
  <si>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</si>
  <si>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</si>
  <si>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</si>
  <si>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</si>
  <si>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</si>
  <si>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</si>
  <si>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</si>
  <si>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</si>
  <si>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</si>
  <si>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</si>
  <si>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</si>
  <si>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</si>
  <si>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</si>
  <si>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</si>
  <si>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</si>
  <si>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</si>
  <si>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</si>
  <si>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</si>
  <si>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</si>
  <si>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</si>
  <si>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</si>
  <si>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</si>
  <si>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</si>
  <si>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</si>
  <si>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</si>
  <si>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</si>
  <si>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</si>
  <si>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</si>
  <si>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</si>
  <si>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</si>
  <si>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</si>
  <si>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</si>
  <si>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</si>
  <si>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</si>
  <si>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</si>
  <si>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</si>
  <si>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</si>
  <si>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</si>
  <si>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</si>
  <si>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</si>
  <si>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</si>
  <si>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</si>
  <si>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</si>
  <si>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</si>
  <si>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</si>
  <si>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</si>
  <si>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</si>
  <si>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</si>
  <si>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</si>
  <si>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</si>
  <si>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</si>
  <si>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</si>
  <si>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</si>
  <si>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</si>
  <si>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</si>
  <si>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</si>
  <si>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</si>
  <si>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</si>
  <si>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</si>
  <si>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</si>
  <si>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</si>
  <si>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</si>
  <si>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</si>
  <si>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</si>
  <si>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</si>
  <si>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</si>
  <si>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</si>
  <si>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</si>
  <si>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</si>
  <si>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</si>
  <si>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</si>
  <si>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</si>
  <si>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</si>
  <si>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</si>
  <si>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</si>
  <si>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</si>
  <si>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</si>
  <si>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</si>
  <si>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</si>
  <si>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</si>
  <si>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</si>
  <si>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</si>
  <si>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</si>
  <si>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</si>
  <si>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</si>
  <si>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</si>
  <si>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</si>
  <si>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</si>
  <si>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</si>
  <si>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</si>
  <si>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</si>
  <si>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</si>
  <si>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</si>
  <si>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</si>
  <si>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</si>
  <si>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</si>
  <si>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</si>
  <si>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</si>
  <si>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</si>
  <si>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</si>
  <si>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</si>
  <si>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</si>
  <si>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</si>
  <si>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</si>
  <si>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</si>
  <si>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</si>
  <si>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</si>
  <si>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</si>
  <si>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</si>
  <si>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</si>
  <si>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</si>
  <si>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</si>
  <si>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</si>
  <si>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</si>
  <si>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</si>
  <si>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</si>
  <si>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</si>
  <si>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</si>
  <si>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</si>
  <si>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</si>
  <si>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</si>
  <si>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</si>
  <si>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</si>
  <si>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</si>
  <si>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</si>
  <si>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</si>
  <si>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</si>
  <si>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</si>
  <si>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</si>
  <si>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</si>
  <si>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</si>
  <si>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</si>
  <si>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</si>
  <si>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</si>
  <si>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</si>
  <si>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</si>
  <si>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</si>
  <si>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</si>
  <si>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</si>
  <si>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</si>
  <si>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</si>
  <si>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</si>
  <si>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</si>
  <si>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</si>
  <si>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</si>
  <si>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</si>
  <si>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</si>
  <si>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</si>
  <si>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</si>
  <si>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</si>
  <si>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</si>
  <si>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</si>
  <si>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</si>
  <si>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</si>
  <si>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</si>
  <si>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</si>
  <si>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</si>
  <si>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</si>
  <si>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</si>
  <si>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</si>
  <si>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</si>
  <si>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</si>
  <si>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</si>
  <si>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</si>
  <si>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</si>
  <si>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</si>
  <si>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</si>
  <si>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</si>
  <si>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</si>
  <si>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</si>
  <si>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</si>
  <si>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</si>
  <si>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</si>
  <si>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</si>
  <si>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</si>
  <si>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</si>
  <si>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</si>
  <si>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</si>
  <si>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</si>
  <si>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</si>
  <si>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</si>
  <si>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</si>
  <si>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</si>
  <si>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</si>
  <si>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</si>
  <si>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</si>
  <si>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</si>
  <si>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</si>
  <si>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</si>
  <si>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</si>
  <si>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</si>
  <si>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</si>
  <si>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</si>
  <si>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</si>
  <si>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</si>
  <si>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</si>
  <si>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</si>
  <si>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</si>
  <si>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</si>
  <si>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</si>
  <si>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</si>
  <si>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</si>
  <si>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</si>
  <si>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</si>
  <si>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</si>
  <si>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</si>
  <si>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</si>
  <si>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</si>
  <si>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</si>
  <si>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</si>
  <si>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</si>
  <si>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</si>
  <si>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</si>
  <si>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</si>
  <si>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</si>
  <si>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</si>
  <si>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</si>
  <si>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</si>
  <si>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</si>
  <si>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</si>
  <si>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</si>
  <si>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</si>
  <si>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</si>
  <si>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</si>
  <si>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</si>
  <si>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</si>
  <si>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</si>
  <si>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</si>
  <si>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</si>
  <si>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</si>
  <si>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</si>
  <si>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</si>
  <si>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</si>
  <si>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</si>
  <si>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</si>
  <si>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</si>
  <si>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</si>
  <si>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</si>
  <si>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</si>
  <si>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</si>
  <si>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</si>
  <si>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</si>
  <si>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</si>
  <si>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</si>
  <si>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</si>
  <si>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</si>
  <si>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</si>
  <si>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</si>
  <si>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</si>
  <si>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</si>
  <si>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</si>
  <si>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</si>
  <si>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</si>
  <si>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</si>
  <si>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</si>
  <si>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</si>
  <si>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</si>
  <si>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</si>
  <si>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</si>
  <si>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</si>
  <si>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</si>
  <si>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</si>
  <si>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</si>
  <si>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</si>
  <si>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</si>
  <si>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</si>
  <si>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</si>
  <si>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</si>
  <si>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</si>
  <si>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</si>
  <si>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</si>
  <si>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</si>
  <si>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</si>
  <si>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</si>
  <si>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</si>
  <si>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</si>
  <si>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</si>
  <si>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</si>
  <si>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</si>
  <si>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</si>
  <si>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</si>
  <si>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</si>
  <si>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</si>
  <si>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</si>
  <si>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</si>
  <si>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</si>
  <si>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</si>
  <si>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</si>
  <si>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</si>
  <si>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</si>
  <si>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</si>
  <si>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</si>
  <si>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</si>
  <si>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</si>
  <si>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</si>
  <si>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</si>
  <si>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</si>
  <si>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</si>
  <si>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</si>
  <si>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</si>
  <si>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</si>
  <si>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</si>
  <si>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</si>
  <si>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</si>
  <si>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</si>
  <si>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</si>
  <si>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</si>
  <si>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</si>
  <si>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</si>
  <si>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</si>
  <si>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</si>
  <si>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</si>
  <si>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</si>
  <si>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</si>
  <si>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</si>
  <si>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</si>
  <si>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</si>
  <si>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</si>
  <si>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</si>
  <si>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</si>
  <si>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</si>
  <si>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</si>
  <si>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</si>
  <si>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</si>
  <si>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</si>
  <si>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</si>
  <si>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</si>
  <si>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</si>
  <si>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</si>
  <si>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</si>
  <si>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</si>
  <si>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</si>
  <si>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</si>
  <si>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</si>
  <si>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</si>
  <si>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</si>
  <si>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</si>
  <si>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</si>
  <si>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</si>
  <si>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</si>
  <si>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</si>
  <si>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</si>
  <si>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</si>
  <si>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</si>
  <si>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</si>
  <si>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</si>
  <si>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</si>
  <si>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</si>
  <si>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</si>
  <si>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</si>
  <si>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</si>
  <si>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</si>
  <si>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</si>
  <si>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</si>
  <si>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</si>
  <si>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</si>
  <si>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</si>
  <si>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</si>
  <si>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</si>
  <si>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</si>
  <si>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</si>
  <si>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</si>
  <si>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</si>
  <si>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</si>
  <si>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</si>
  <si>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</si>
  <si>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</si>
  <si>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</si>
  <si>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</si>
  <si>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</si>
  <si>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</si>
  <si>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</si>
  <si>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</si>
  <si>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</si>
  <si>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</si>
  <si>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</si>
  <si>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</si>
  <si>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</si>
  <si>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</si>
  <si>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</si>
  <si>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</si>
  <si>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</si>
  <si>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</si>
  <si>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</si>
  <si>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</si>
  <si>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</si>
  <si>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</si>
  <si>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</si>
  <si>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</si>
  <si>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</si>
  <si>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</si>
  <si>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</si>
  <si>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</si>
  <si>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</si>
  <si>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</si>
  <si>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</si>
  <si>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</si>
  <si>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</si>
  <si>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</si>
  <si>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</si>
  <si>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</si>
  <si>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</si>
  <si>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</si>
  <si>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</si>
  <si>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</si>
  <si>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</si>
  <si>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</si>
  <si>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</si>
  <si>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</si>
  <si>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</si>
  <si>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</si>
  <si>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</si>
  <si>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</si>
  <si>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</si>
  <si>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</si>
  <si>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</si>
  <si>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</si>
  <si>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</si>
  <si>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</si>
  <si>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</si>
  <si>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</si>
  <si>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</si>
  <si>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</si>
  <si>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</si>
  <si>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</si>
  <si>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</si>
  <si>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</si>
  <si>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</si>
  <si>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</si>
  <si>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</si>
  <si>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</si>
  <si>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</si>
  <si>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</si>
  <si>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</si>
  <si>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</si>
  <si>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</si>
  <si>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</si>
  <si>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</si>
  <si>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</si>
  <si>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</si>
  <si>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</si>
  <si>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</si>
  <si>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</si>
  <si>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</si>
  <si>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</si>
  <si>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</si>
  <si>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</si>
  <si>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</si>
  <si>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</si>
  <si>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</si>
  <si>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</si>
  <si>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</si>
  <si>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</si>
  <si>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</si>
  <si>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</si>
  <si>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</si>
  <si>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</si>
  <si>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</si>
  <si>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</si>
  <si>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</si>
  <si>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</si>
  <si>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</si>
  <si>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</si>
  <si>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</si>
  <si>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</si>
  <si>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</si>
  <si>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</si>
  <si>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</si>
  <si>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</si>
  <si>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</si>
  <si>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</si>
  <si>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</si>
  <si>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</si>
  <si>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</si>
  <si>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</si>
  <si>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</si>
  <si>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</si>
  <si>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</si>
  <si>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</si>
  <si>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</si>
  <si>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</si>
  <si>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</si>
  <si>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</si>
  <si>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</si>
  <si>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</si>
  <si>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</si>
  <si>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</si>
  <si>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</si>
  <si>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</si>
  <si>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</si>
  <si>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</si>
  <si>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</si>
  <si>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</si>
  <si>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</si>
  <si>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</si>
  <si>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</si>
  <si>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</si>
  <si>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</si>
  <si>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</si>
  <si>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</si>
  <si>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</si>
  <si>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</si>
  <si>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</si>
  <si>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</si>
  <si>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</si>
  <si>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</si>
  <si>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</si>
  <si>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</si>
  <si>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</si>
  <si>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</si>
  <si>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</si>
  <si>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</si>
  <si>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</si>
  <si>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</si>
  <si>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</si>
  <si>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</si>
  <si>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</si>
  <si>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</si>
  <si>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</si>
  <si>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</si>
  <si>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</si>
  <si>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</si>
  <si>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</si>
  <si>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</si>
  <si>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</si>
  <si>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</si>
  <si>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</si>
  <si>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</si>
  <si>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</si>
  <si>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</si>
  <si>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</si>
  <si>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</si>
  <si>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</si>
  <si>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</si>
  <si>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</si>
  <si>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</si>
  <si>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</si>
  <si>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</si>
  <si>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</si>
  <si>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</si>
  <si>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</si>
  <si>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</si>
  <si>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</si>
  <si>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</si>
  <si>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</si>
  <si>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</si>
  <si>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</si>
  <si>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</si>
  <si>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</si>
  <si>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</si>
  <si>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</si>
  <si>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</si>
  <si>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</si>
  <si>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</si>
  <si>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</si>
  <si>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</si>
  <si>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</si>
  <si>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</si>
  <si>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</si>
  <si>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</si>
  <si>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</si>
  <si>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</si>
  <si>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</si>
  <si>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</si>
  <si>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</si>
  <si>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</si>
  <si>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</si>
  <si>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</si>
  <si>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</si>
  <si>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</si>
  <si>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</si>
  <si>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</si>
  <si>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</si>
  <si>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</si>
  <si>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</si>
  <si>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</si>
  <si>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</si>
  <si>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</si>
  <si>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</si>
  <si>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</si>
  <si>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</si>
  <si>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</si>
  <si>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</si>
  <si>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</si>
  <si>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</si>
  <si>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</si>
  <si>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</si>
  <si>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</si>
  <si>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</si>
  <si>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</si>
  <si>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</si>
  <si>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</si>
  <si>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</si>
  <si>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</si>
  <si>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</si>
  <si>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</si>
  <si>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</si>
  <si>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</si>
  <si>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</si>
  <si>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</si>
  <si>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</si>
  <si>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</si>
  <si>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</si>
  <si>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</si>
  <si>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</si>
  <si>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</si>
  <si>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</si>
  <si>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</si>
  <si>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</si>
  <si>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</si>
  <si>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</si>
  <si>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</si>
  <si>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</si>
  <si>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</si>
  <si>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</si>
  <si>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</si>
  <si>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</si>
  <si>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</si>
  <si>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</si>
  <si>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</si>
  <si>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</si>
  <si>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</si>
  <si>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</si>
  <si>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</si>
  <si>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</si>
  <si>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</si>
  <si>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</si>
  <si>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</si>
  <si>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</si>
  <si>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</si>
  <si>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</si>
  <si>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</si>
  <si>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</si>
  <si>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</si>
  <si>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</si>
  <si>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</si>
  <si>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</si>
  <si>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</si>
  <si>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</si>
  <si>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</si>
  <si>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</si>
  <si>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</si>
  <si>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</si>
  <si>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</si>
  <si>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</si>
  <si>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</si>
  <si>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</si>
  <si>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</si>
  <si>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</si>
  <si>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</si>
  <si>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</si>
  <si>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</si>
  <si>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</si>
  <si>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</si>
  <si>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</si>
  <si>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</si>
  <si>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</si>
  <si>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</si>
  <si>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</si>
  <si>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</si>
  <si>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</si>
  <si>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</si>
  <si>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</si>
  <si>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</si>
  <si>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</si>
  <si>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</si>
  <si>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</si>
  <si>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</si>
  <si>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</si>
  <si>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</si>
  <si>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</si>
  <si>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</si>
  <si>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</si>
  <si>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</si>
  <si>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</si>
  <si>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</si>
  <si>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</si>
  <si>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</si>
  <si>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</si>
  <si>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</si>
  <si>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</si>
  <si>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</si>
  <si>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</si>
  <si>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</si>
  <si>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</si>
  <si>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</si>
  <si>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</si>
  <si>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</si>
  <si>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</si>
  <si>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</si>
  <si>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</si>
  <si>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</si>
  <si>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</si>
  <si>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</si>
  <si>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</si>
  <si>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</si>
  <si>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</si>
  <si>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</si>
  <si>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</si>
  <si>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</si>
  <si>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</si>
  <si>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</si>
  <si>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</si>
  <si>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</si>
  <si>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</si>
  <si>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</si>
  <si>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</si>
  <si>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</si>
  <si>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</si>
  <si>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</si>
  <si>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</si>
  <si>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</si>
  <si>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</si>
  <si>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</si>
  <si>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</si>
  <si>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</si>
  <si>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</si>
  <si>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</si>
  <si>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</si>
  <si>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</si>
  <si>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</si>
  <si>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</si>
  <si>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</si>
  <si>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</si>
  <si>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</si>
  <si>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</si>
  <si>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</si>
  <si>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</si>
  <si>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</si>
  <si>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</si>
  <si>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</si>
  <si>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</si>
  <si>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</si>
  <si>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</si>
  <si>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</si>
  <si>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</si>
  <si>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</si>
  <si>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</si>
  <si>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</si>
  <si>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</si>
  <si>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</si>
  <si>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</si>
  <si>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</si>
  <si>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</si>
  <si>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</si>
  <si>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</si>
  <si>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</si>
  <si>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</si>
  <si>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</si>
  <si>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</si>
  <si>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</si>
  <si>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</si>
  <si>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</si>
  <si>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</si>
  <si>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</si>
  <si>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</si>
  <si>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</si>
  <si>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</si>
  <si>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</si>
  <si>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</si>
  <si>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</si>
  <si>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</si>
  <si>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</si>
  <si>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</si>
  <si>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</si>
  <si>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</si>
  <si>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</si>
  <si>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</si>
  <si>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</si>
  <si>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</si>
  <si>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</si>
  <si>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</si>
  <si>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</si>
  <si>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</si>
  <si>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</si>
  <si>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</si>
  <si>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</si>
  <si>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</si>
  <si>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</si>
  <si>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</si>
  <si>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</si>
  <si>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</si>
  <si>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</si>
  <si>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</si>
  <si>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</si>
  <si>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</si>
  <si>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</si>
  <si>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</si>
  <si>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</si>
  <si>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</si>
  <si>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</si>
  <si>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</si>
  <si>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</si>
  <si>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</si>
  <si>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</si>
  <si>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</si>
  <si>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</si>
  <si>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</si>
  <si>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</si>
  <si>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</si>
  <si>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</si>
  <si>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</si>
  <si>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</si>
  <si>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</si>
  <si>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</si>
  <si>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</si>
  <si>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</si>
  <si>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</si>
  <si>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</si>
  <si>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</si>
  <si>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</si>
  <si>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</si>
  <si>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</si>
  <si>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</si>
  <si>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</si>
  <si>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</si>
  <si>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</si>
  <si>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</si>
  <si>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</si>
  <si>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</si>
  <si>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</si>
  <si>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</si>
  <si>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</si>
  <si>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</si>
  <si>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</si>
  <si>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</si>
  <si>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</si>
  <si>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</si>
  <si>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</si>
  <si>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</si>
  <si>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</si>
  <si>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</si>
  <si>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</si>
  <si>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</si>
  <si>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</si>
  <si>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</si>
  <si>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</si>
  <si>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</si>
  <si>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</si>
  <si>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</si>
  <si>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</si>
  <si>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</si>
  <si>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</si>
  <si>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</si>
  <si>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</si>
  <si>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</si>
  <si>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</si>
  <si>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</si>
  <si>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</si>
  <si>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</si>
  <si>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</si>
  <si>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</si>
  <si>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</si>
  <si>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</si>
  <si>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</si>
  <si>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</si>
  <si>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</si>
  <si>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</si>
  <si>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</si>
  <si>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</si>
  <si>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</si>
  <si>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</si>
  <si>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</si>
  <si>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</si>
  <si>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</si>
  <si>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</si>
  <si>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</si>
  <si>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</si>
  <si>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</si>
  <si>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</si>
  <si>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</si>
  <si>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</si>
  <si>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</si>
  <si>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</si>
  <si>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</si>
  <si>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</si>
  <si>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</si>
  <si>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</si>
  <si>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</si>
  <si>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</si>
  <si>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</si>
  <si>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</si>
  <si>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</si>
  <si>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</si>
  <si>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</si>
  <si>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</si>
  <si>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</si>
  <si>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</si>
  <si>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</si>
  <si>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</si>
  <si>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</si>
  <si>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</si>
  <si>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</si>
  <si>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</si>
  <si>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</si>
  <si>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</si>
  <si>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</si>
  <si>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</si>
  <si>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</si>
  <si>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</si>
  <si>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</si>
  <si>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</si>
  <si>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</si>
  <si>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</si>
  <si>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</si>
  <si>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</si>
  <si>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</si>
  <si>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</si>
  <si>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</si>
  <si>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</si>
  <si>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</si>
  <si>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</si>
  <si>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</si>
  <si>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</si>
  <si>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</si>
  <si>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</si>
  <si>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</si>
  <si>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</si>
  <si>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</si>
  <si>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</si>
  <si>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</si>
  <si>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</si>
  <si>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</si>
  <si>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</si>
  <si>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</si>
  <si>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</si>
  <si>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</si>
  <si>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</si>
  <si>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</si>
  <si>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</si>
  <si>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</si>
  <si>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</si>
  <si>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</si>
  <si>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</si>
  <si>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</si>
  <si>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</si>
  <si>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</si>
  <si>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</si>
  <si>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</si>
  <si>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</si>
  <si>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</si>
  <si>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</si>
  <si>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</si>
  <si>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</si>
  <si>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</si>
  <si>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</si>
  <si>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</si>
  <si>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</si>
  <si>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</si>
  <si>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</si>
  <si>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</si>
  <si>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</si>
  <si>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</si>
  <si>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</si>
  <si>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</si>
  <si>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</si>
  <si>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</si>
  <si>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</si>
  <si>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</si>
  <si>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</si>
  <si>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</si>
  <si>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</si>
  <si>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</si>
  <si>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</si>
  <si>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</si>
  <si>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</si>
  <si>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</si>
  <si>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</si>
  <si>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</si>
  <si>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</si>
  <si>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</si>
  <si>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</si>
  <si>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</si>
  <si>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</si>
  <si>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</si>
  <si>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</si>
  <si>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</si>
  <si>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</si>
  <si>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</si>
  <si>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</si>
  <si>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</si>
  <si>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</si>
  <si>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</si>
  <si>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</si>
  <si>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</si>
  <si>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</si>
  <si>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</si>
  <si>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</si>
  <si>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</si>
  <si>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</si>
  <si>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</si>
  <si>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</si>
  <si>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</si>
  <si>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</si>
  <si>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</si>
  <si>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</si>
  <si>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</si>
  <si>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</si>
  <si>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</si>
  <si>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</si>
  <si>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</si>
  <si>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</si>
  <si>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</si>
  <si>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</si>
  <si>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</si>
  <si>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</si>
  <si>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</si>
  <si>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</si>
  <si>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</si>
  <si>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</si>
  <si>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</si>
  <si>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</si>
  <si>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</si>
  <si>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</si>
  <si>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</si>
  <si>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</si>
  <si>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</si>
  <si>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</si>
  <si>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</si>
  <si>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</si>
  <si>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</si>
  <si>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</si>
  <si>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</si>
  <si>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</si>
  <si>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</si>
  <si>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</si>
  <si>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</si>
  <si>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</si>
  <si>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</si>
  <si>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</si>
  <si>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</si>
  <si>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</si>
  <si>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</si>
  <si>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</si>
  <si>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</si>
  <si>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</si>
  <si>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</si>
  <si>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</si>
  <si>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</si>
  <si>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</si>
  <si>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</si>
  <si>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</si>
  <si>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</si>
  <si>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</si>
  <si>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</si>
  <si>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</si>
  <si>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</si>
  <si>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</si>
  <si>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</si>
  <si>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</si>
  <si>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</si>
  <si>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</si>
  <si>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</si>
  <si>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</si>
  <si>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</si>
  <si>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</si>
  <si>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</si>
  <si>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</si>
  <si>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</si>
  <si>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</si>
  <si>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</si>
  <si>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</si>
  <si>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</si>
  <si>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</si>
  <si>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</si>
  <si>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</si>
  <si>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</si>
  <si>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</si>
  <si>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</si>
  <si>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</si>
  <si>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</si>
  <si>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</si>
  <si>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</si>
  <si>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</si>
  <si>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</si>
  <si>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</si>
  <si>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</si>
  <si>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</si>
  <si>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</si>
  <si>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</si>
  <si>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</si>
  <si>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</si>
  <si>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</si>
  <si>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</si>
  <si>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</si>
  <si>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</si>
  <si>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</si>
  <si>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</si>
  <si>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</si>
  <si>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</si>
  <si>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</si>
  <si>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</si>
  <si>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</si>
  <si>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</si>
  <si>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</si>
  <si>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</si>
  <si>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</si>
  <si>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</si>
  <si>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</si>
  <si>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</si>
  <si>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</si>
  <si>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</si>
  <si>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</si>
  <si>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</si>
  <si>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</si>
  <si>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</si>
  <si>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</si>
  <si>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</si>
  <si>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</si>
  <si>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</si>
  <si>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</si>
  <si>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</si>
  <si>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</si>
  <si>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</si>
  <si>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</si>
  <si>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</si>
  <si>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</si>
  <si>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</si>
  <si>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</si>
  <si>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</si>
  <si>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</si>
  <si>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</si>
  <si>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</si>
  <si>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</si>
  <si>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</si>
  <si>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</si>
  <si>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</si>
  <si>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</si>
  <si>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</si>
  <si>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</si>
  <si>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</si>
  <si>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</si>
  <si>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</si>
  <si>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</si>
  <si>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</si>
  <si>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</si>
  <si>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</si>
  <si>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</si>
  <si>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</si>
  <si>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</si>
  <si>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</si>
  <si>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</si>
  <si>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</si>
  <si>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</si>
  <si>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</si>
  <si>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</si>
  <si>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</si>
  <si>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</si>
  <si>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</si>
  <si>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</si>
  <si>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</si>
  <si>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</si>
  <si>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</si>
  <si>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</si>
  <si>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</si>
  <si>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</si>
  <si>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</si>
  <si>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</si>
  <si>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</si>
  <si>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</si>
  <si>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</si>
  <si>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</si>
  <si>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</si>
  <si>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</si>
  <si>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</si>
  <si>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</si>
  <si>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</si>
  <si>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</si>
  <si>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</si>
  <si>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</si>
  <si>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</si>
  <si>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</si>
  <si>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</si>
  <si>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</si>
  <si>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</si>
  <si>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</si>
  <si>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</si>
  <si>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</si>
  <si>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</si>
  <si>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</si>
  <si>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</si>
  <si>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</si>
  <si>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</si>
  <si>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</si>
  <si>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</si>
  <si>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</si>
  <si>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</si>
  <si>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</si>
  <si>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</si>
  <si>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</si>
  <si>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</si>
  <si>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</si>
  <si>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</si>
  <si>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</si>
  <si>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</si>
  <si>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</si>
  <si>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</si>
  <si>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</si>
  <si>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</si>
  <si>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</si>
  <si>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</si>
  <si>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</si>
  <si>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</si>
  <si>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</si>
  <si>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</si>
  <si>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</si>
  <si>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</si>
  <si>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</si>
  <si>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</si>
  <si>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</si>
  <si>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</si>
  <si>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</si>
  <si>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</si>
  <si>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</si>
  <si>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</si>
  <si>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</si>
  <si>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</si>
  <si>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</si>
  <si>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</si>
  <si>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</si>
  <si>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</si>
  <si>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</si>
  <si>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</si>
  <si>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</si>
  <si>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</si>
  <si>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</si>
  <si>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</si>
  <si>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</si>
  <si>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</si>
  <si>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</si>
  <si>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</si>
  <si>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</si>
  <si>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</si>
  <si>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</si>
  <si>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</si>
  <si>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</si>
  <si>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</si>
  <si>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</si>
  <si>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</si>
  <si>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</si>
  <si>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</si>
  <si>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</si>
  <si>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</si>
  <si>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</si>
  <si>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</si>
  <si>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</si>
  <si>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</si>
  <si>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</si>
  <si>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</si>
  <si>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</si>
  <si>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</si>
  <si>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</si>
  <si>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</si>
  <si>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</si>
  <si>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</si>
  <si>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</si>
  <si>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</si>
  <si>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</si>
  <si>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</si>
  <si>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</si>
  <si>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</si>
  <si>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</si>
  <si>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</si>
  <si>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</si>
  <si>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</si>
  <si>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</si>
  <si>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</si>
  <si>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</si>
  <si>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</si>
  <si>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</si>
  <si>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</si>
  <si>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</si>
  <si>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</si>
  <si>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</si>
  <si>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</si>
  <si>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</si>
  <si>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</si>
  <si>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</si>
  <si>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</si>
  <si>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</si>
  <si>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</si>
  <si>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</si>
  <si>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</si>
  <si>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</si>
  <si>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</si>
  <si>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</si>
  <si>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</si>
  <si>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</si>
  <si>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</si>
  <si>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</si>
  <si>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</si>
  <si>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</si>
  <si>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</si>
  <si>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</si>
  <si>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</si>
  <si>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</si>
  <si>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</si>
  <si>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</si>
  <si>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</si>
  <si>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</si>
  <si>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</si>
  <si>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</si>
  <si>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</si>
  <si>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</si>
  <si>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</si>
  <si>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</si>
  <si>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</si>
  <si>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</si>
  <si>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</si>
  <si>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</si>
  <si>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</si>
  <si>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</si>
  <si>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</si>
  <si>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</si>
  <si>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</si>
  <si>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</si>
  <si>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</si>
  <si>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</si>
  <si>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</si>
  <si>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</si>
  <si>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</si>
  <si>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</si>
  <si>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</si>
  <si>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</si>
  <si>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</si>
  <si>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</si>
  <si>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</si>
  <si>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</si>
  <si>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</si>
  <si>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</si>
  <si>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</si>
  <si>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</si>
  <si>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</si>
  <si>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</si>
  <si>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</si>
  <si>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</si>
  <si>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</si>
  <si>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</si>
  <si>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</si>
  <si>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</si>
  <si>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</si>
  <si>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</si>
  <si>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</si>
  <si>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</si>
  <si>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</si>
  <si>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</si>
  <si>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</si>
  <si>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</si>
  <si>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</si>
  <si>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</si>
  <si>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</si>
  <si>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</si>
  <si>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</si>
  <si>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</si>
  <si>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</si>
  <si>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</si>
  <si>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</si>
  <si>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</si>
  <si>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</si>
  <si>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</si>
  <si>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</si>
  <si>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</si>
  <si>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</si>
  <si>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</si>
  <si>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</si>
  <si>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</si>
  <si>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</si>
  <si>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</si>
  <si>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</si>
  <si>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</si>
  <si>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</si>
  <si>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</si>
  <si>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</si>
  <si>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</si>
  <si>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</si>
  <si>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</si>
  <si>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</si>
  <si>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</si>
  <si>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</si>
  <si>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</si>
  <si>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</si>
  <si>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</si>
  <si>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</si>
  <si>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</si>
  <si>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</si>
  <si>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</si>
  <si>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</si>
  <si>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</si>
  <si>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</si>
  <si>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</si>
  <si>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</si>
  <si>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</si>
  <si>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</si>
  <si>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</si>
  <si>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</si>
  <si>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</si>
  <si>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</si>
  <si>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</si>
  <si>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</si>
  <si>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</si>
  <si>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</si>
  <si>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</si>
  <si>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</si>
  <si>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</si>
  <si>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</si>
  <si>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</si>
  <si>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</si>
  <si>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</si>
  <si>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</si>
  <si>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</si>
  <si>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</si>
  <si>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</si>
  <si>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</si>
  <si>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</si>
  <si>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</si>
  <si>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</si>
  <si>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</si>
  <si>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</si>
  <si>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</si>
  <si>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</si>
  <si>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</si>
  <si>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</si>
  <si>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</si>
  <si>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</si>
  <si>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</si>
  <si>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</si>
  <si>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</si>
  <si>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</si>
  <si>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</si>
  <si>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</si>
  <si>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</si>
  <si>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</si>
  <si>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</si>
  <si>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</si>
  <si>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</si>
  <si>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</si>
  <si>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</si>
  <si>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</si>
  <si>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</si>
  <si>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</si>
  <si>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</si>
  <si>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</si>
  <si>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</si>
  <si>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</si>
  <si>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</si>
  <si>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</si>
  <si>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</si>
  <si>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</si>
  <si>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</si>
  <si>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</si>
  <si>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</si>
  <si>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</si>
  <si>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</si>
  <si>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</si>
  <si>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</si>
  <si>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</si>
  <si>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</si>
  <si>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</si>
  <si>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</si>
  <si>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</si>
  <si>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</si>
  <si>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</si>
  <si>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</si>
  <si>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</si>
  <si>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</si>
  <si>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</si>
  <si>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</si>
  <si>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</si>
  <si>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</si>
  <si>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</si>
  <si>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</si>
  <si>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</si>
  <si>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</si>
  <si>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</si>
  <si>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</si>
  <si>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</si>
  <si>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</si>
  <si>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</si>
  <si>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</si>
  <si>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</si>
  <si>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</si>
  <si>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</si>
  <si>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</si>
  <si>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</si>
  <si>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</si>
  <si>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</si>
  <si>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</si>
  <si>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</si>
  <si>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</si>
  <si>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</si>
  <si>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</si>
  <si>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</si>
  <si>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</si>
  <si>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</si>
  <si>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</si>
  <si>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</si>
  <si>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</si>
  <si>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</si>
  <si>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</si>
  <si>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</si>
  <si>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</si>
  <si>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</si>
  <si>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</si>
  <si>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</si>
  <si>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</si>
  <si>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</si>
  <si>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</si>
  <si>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</si>
  <si>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</si>
  <si>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</si>
  <si>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</si>
  <si>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</si>
  <si>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</si>
  <si>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</si>
  <si>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</si>
  <si>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</si>
  <si>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</si>
  <si>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</si>
  <si>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</si>
  <si>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</si>
  <si>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</si>
  <si>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</si>
  <si>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</si>
  <si>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</si>
  <si>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</si>
  <si>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</si>
  <si>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</si>
  <si>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</si>
  <si>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</si>
  <si>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</si>
  <si>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</si>
  <si>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</si>
  <si>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</si>
  <si>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</si>
  <si>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</si>
  <si>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</si>
  <si>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</si>
  <si>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</si>
  <si>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</si>
  <si>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</si>
  <si>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</si>
  <si>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</si>
  <si>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</si>
  <si>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</si>
  <si>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</si>
  <si>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</si>
  <si>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</si>
  <si>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</si>
  <si>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</si>
  <si>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</si>
  <si>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</si>
  <si>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</si>
  <si>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</si>
  <si>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</si>
  <si>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</si>
  <si>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</si>
  <si>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</si>
  <si>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</si>
  <si>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</si>
  <si>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</si>
  <si>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</si>
  <si>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</si>
  <si>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</si>
  <si>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</si>
  <si>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</si>
  <si>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</si>
  <si>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</si>
  <si>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</si>
  <si>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</si>
  <si>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</si>
  <si>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</si>
  <si>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</si>
  <si>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</si>
  <si>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</si>
  <si>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</si>
  <si>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</si>
  <si>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</si>
  <si>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</si>
  <si>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</si>
  <si>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</si>
  <si>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</si>
  <si>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</si>
  <si>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</si>
  <si>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</si>
  <si>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</si>
  <si>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</si>
  <si>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</si>
  <si>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</si>
  <si>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</si>
  <si>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</si>
  <si>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</si>
  <si>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</si>
  <si>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</si>
  <si>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</si>
  <si>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</si>
  <si>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</si>
  <si>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</si>
  <si>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</si>
  <si>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</si>
  <si>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</si>
  <si>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</si>
  <si>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</si>
  <si>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</si>
  <si>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</si>
  <si>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</si>
  <si>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</si>
  <si>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</si>
  <si>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</si>
  <si>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</si>
  <si>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</si>
  <si>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</si>
  <si>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</si>
  <si>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</si>
  <si>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</si>
  <si>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</si>
  <si>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</si>
  <si>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</si>
  <si>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</si>
  <si>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</si>
  <si>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</si>
  <si>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</si>
  <si>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</si>
  <si>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</si>
  <si>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</si>
  <si>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</si>
  <si>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</si>
  <si>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</si>
  <si>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</si>
  <si>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</si>
  <si>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</si>
  <si>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</si>
  <si>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</si>
  <si>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</si>
  <si>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</si>
  <si>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</si>
  <si>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</si>
  <si>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</si>
  <si>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</si>
  <si>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</si>
  <si>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</si>
  <si>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</si>
  <si>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</si>
  <si>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</si>
  <si>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</si>
  <si>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</si>
  <si>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</si>
  <si>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</si>
  <si>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</si>
  <si>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</si>
  <si>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</si>
  <si>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</si>
  <si>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</si>
  <si>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</si>
  <si>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</si>
  <si>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</si>
  <si>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</si>
  <si>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</si>
  <si>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</si>
  <si>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</si>
  <si>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</si>
  <si>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</si>
  <si>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</si>
  <si>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</si>
  <si>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</si>
  <si>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</si>
  <si>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</si>
  <si>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</si>
  <si>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</si>
  <si>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</si>
  <si>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</si>
  <si>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</si>
  <si>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</si>
  <si>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</si>
  <si>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</si>
  <si>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</si>
  <si>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</si>
  <si>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</si>
  <si>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</si>
  <si>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</si>
  <si>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</si>
  <si>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</si>
  <si>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</si>
  <si>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</si>
  <si>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</si>
  <si>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</si>
  <si>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</si>
  <si>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</si>
  <si>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</si>
  <si>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</si>
  <si>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</si>
  <si>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</si>
  <si>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</si>
  <si>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</si>
  <si>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</si>
  <si>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</si>
  <si>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</si>
  <si>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</si>
  <si>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</si>
  <si>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</si>
  <si>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</si>
  <si>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</si>
  <si>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</si>
  <si>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</si>
  <si>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</si>
  <si>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</si>
  <si>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</si>
  <si>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</si>
  <si>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</si>
  <si>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</si>
  <si>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</si>
  <si>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</si>
  <si>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</si>
  <si>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</si>
  <si>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</si>
  <si>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</si>
  <si>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</si>
  <si>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</si>
  <si>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</si>
  <si>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</si>
  <si>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</si>
  <si>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</si>
  <si>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</si>
  <si>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</si>
  <si>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</si>
  <si>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</si>
  <si>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</si>
  <si>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</si>
  <si>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</si>
  <si>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</si>
  <si>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</si>
  <si>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</si>
  <si>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</si>
  <si>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</si>
  <si>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</si>
  <si>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</si>
  <si>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</si>
  <si>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</si>
  <si>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</si>
  <si>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</si>
  <si>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</si>
  <si>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</si>
  <si>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</si>
  <si>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</si>
  <si>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</si>
  <si>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</si>
  <si>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</si>
  <si>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</si>
  <si>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</si>
  <si>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</si>
  <si>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</si>
  <si>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</si>
  <si>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</si>
  <si>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</si>
  <si>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</si>
  <si>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</si>
  <si>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</si>
  <si>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</si>
  <si>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</si>
  <si>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</si>
  <si>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</si>
  <si>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</si>
  <si>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</si>
  <si>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</si>
  <si>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</si>
  <si>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</si>
  <si>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</si>
  <si>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</si>
  <si>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</si>
  <si>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</si>
  <si>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</si>
  <si>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</si>
  <si>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</si>
  <si>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</si>
  <si>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</si>
  <si>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</si>
  <si>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</si>
  <si>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</si>
  <si>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</si>
  <si>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</si>
  <si>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</si>
  <si>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</si>
  <si>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</si>
  <si>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</si>
  <si>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</si>
  <si>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</si>
  <si>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</si>
  <si>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</si>
  <si>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</si>
  <si>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</si>
  <si>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</si>
  <si>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</si>
  <si>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</si>
  <si>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</si>
  <si>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</si>
  <si>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</si>
  <si>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</si>
  <si>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</si>
  <si>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</si>
  <si>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</si>
  <si>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</si>
  <si>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</si>
  <si>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</si>
  <si>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</si>
  <si>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</si>
  <si>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</si>
  <si>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</si>
  <si>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</si>
  <si>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</si>
  <si>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</si>
  <si>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</si>
  <si>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</si>
  <si>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</si>
  <si>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</si>
  <si>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</si>
  <si>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</si>
  <si>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</si>
  <si>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</si>
  <si>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</si>
  <si>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</si>
  <si>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</si>
  <si>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</si>
  <si>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</si>
  <si>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</si>
  <si>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</si>
  <si>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</si>
  <si>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</si>
  <si>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</si>
  <si>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</si>
  <si>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</si>
  <si>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</si>
  <si>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</si>
  <si>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</si>
  <si>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</si>
  <si>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</si>
  <si>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</si>
  <si>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</si>
  <si>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</si>
  <si>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</si>
  <si>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</si>
  <si>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</si>
  <si>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</si>
  <si>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</si>
  <si>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</si>
  <si>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</si>
  <si>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</si>
  <si>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</si>
  <si>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</si>
  <si>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</si>
  <si>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</si>
  <si>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</si>
  <si>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</si>
  <si>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</si>
  <si>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</si>
  <si>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</si>
  <si>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</si>
  <si>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</si>
  <si>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</si>
  <si>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</si>
  <si>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</si>
  <si>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</si>
  <si>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</si>
  <si>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</si>
  <si>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</si>
  <si>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</si>
  <si>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</si>
  <si>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</si>
  <si>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</si>
  <si>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</si>
  <si>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</si>
  <si>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</si>
  <si>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</si>
  <si>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</si>
  <si>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</si>
  <si>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</si>
  <si>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</si>
  <si>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</si>
  <si>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</si>
  <si>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</si>
  <si>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</si>
  <si>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</si>
  <si>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</si>
  <si>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</si>
  <si>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</si>
  <si>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</si>
  <si>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</si>
  <si>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</si>
  <si>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</si>
  <si>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</si>
  <si>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</si>
  <si>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</si>
  <si>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</si>
  <si>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</si>
  <si>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</si>
  <si>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</si>
  <si>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</si>
  <si>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</si>
  <si>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</si>
  <si>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</si>
  <si>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</si>
  <si>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</si>
  <si>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</si>
  <si>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</si>
  <si>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</si>
  <si>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</si>
  <si>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</si>
  <si>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</si>
  <si>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</si>
  <si>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</si>
  <si>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</si>
  <si>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</si>
  <si>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</si>
  <si>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</si>
  <si>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</si>
  <si>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</si>
  <si>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</si>
  <si>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</si>
  <si>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</si>
  <si>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</si>
  <si>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</si>
  <si>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</si>
  <si>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</si>
  <si>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</si>
  <si>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</si>
  <si>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</si>
  <si>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</si>
  <si>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</si>
  <si>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</si>
  <si>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</si>
  <si>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</si>
  <si>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</si>
  <si>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</si>
  <si>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</si>
  <si>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</si>
  <si>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</si>
  <si>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</si>
  <si>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</si>
  <si>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</si>
  <si>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</si>
  <si>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</si>
  <si>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</si>
  <si>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</si>
  <si>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</si>
  <si>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</si>
  <si>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</si>
  <si>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</si>
  <si>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</si>
  <si>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</si>
  <si>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</si>
  <si>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</si>
  <si>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</si>
  <si>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</si>
  <si>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</si>
  <si>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</si>
  <si>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</si>
  <si>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</si>
  <si>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</si>
  <si>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</si>
  <si>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</si>
  <si>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</si>
  <si>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</si>
  <si>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</si>
  <si>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</si>
  <si>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</si>
  <si>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</si>
  <si>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</si>
  <si>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</si>
  <si>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</si>
  <si>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</si>
  <si>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</si>
  <si>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</si>
  <si>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</si>
  <si>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</si>
  <si>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</si>
  <si>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</si>
  <si>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</si>
  <si>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</si>
  <si>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</si>
  <si>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</si>
  <si>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</si>
  <si>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</si>
  <si>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</si>
  <si>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</si>
  <si>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</si>
  <si>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</si>
  <si>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</si>
  <si>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</si>
  <si>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</si>
  <si>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</si>
  <si>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</si>
  <si>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</si>
  <si>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</si>
  <si>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</si>
  <si>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</si>
  <si>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</si>
  <si>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</si>
  <si>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</si>
  <si>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</si>
  <si>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</si>
  <si>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</si>
  <si>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</si>
  <si>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</si>
  <si>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</si>
  <si>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</si>
  <si>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</si>
  <si>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</si>
  <si>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</si>
  <si>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</si>
  <si>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</si>
  <si>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</si>
  <si>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</si>
  <si>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</si>
  <si>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</si>
  <si>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</si>
  <si>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</si>
  <si>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</si>
  <si>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</si>
  <si>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</si>
  <si>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</si>
  <si>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</si>
  <si>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</si>
  <si>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</si>
  <si>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</si>
  <si>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</si>
  <si>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</si>
  <si>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</si>
  <si>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</si>
  <si>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</si>
  <si>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</si>
  <si>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</si>
  <si>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</si>
  <si>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</si>
  <si>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</si>
  <si>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</si>
  <si>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</si>
  <si>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</si>
  <si>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</si>
  <si>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</si>
  <si>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</si>
  <si>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</si>
  <si>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</si>
  <si>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</si>
  <si>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</si>
  <si>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</si>
  <si>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</si>
  <si>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</si>
  <si>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</si>
  <si>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</si>
  <si>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</si>
  <si>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</si>
  <si>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</si>
  <si>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</si>
  <si>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</si>
  <si>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</si>
  <si>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</si>
  <si>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</si>
  <si>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</si>
  <si>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</si>
  <si>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</si>
  <si>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</si>
  <si>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</si>
  <si>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</si>
  <si>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</si>
  <si>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</si>
  <si>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</si>
  <si>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</si>
  <si>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</si>
  <si>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</si>
  <si>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</si>
  <si>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</si>
  <si>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</si>
  <si>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</si>
  <si>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</si>
  <si>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</si>
  <si>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</si>
  <si>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</si>
  <si>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</si>
  <si>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</si>
  <si>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</si>
  <si>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</si>
  <si>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</si>
  <si>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</si>
  <si>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</si>
  <si>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</si>
  <si>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</si>
  <si>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</si>
  <si>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</si>
  <si>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</si>
  <si>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</si>
  <si>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</si>
  <si>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</si>
  <si>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</si>
  <si>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</si>
  <si>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</si>
  <si>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</si>
  <si>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</si>
  <si>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</si>
  <si>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</si>
  <si>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</si>
  <si>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</si>
  <si>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</si>
  <si>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</si>
  <si>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</si>
  <si>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</si>
  <si>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</si>
  <si>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</si>
  <si>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</si>
  <si>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</si>
  <si>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</si>
  <si>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</si>
  <si>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</si>
  <si>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</si>
  <si>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</si>
  <si>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</si>
  <si>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</si>
  <si>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</si>
  <si>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</si>
  <si>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</si>
  <si>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</si>
  <si>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</si>
  <si>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</si>
  <si>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</si>
  <si>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</si>
  <si>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</si>
  <si>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</si>
  <si>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</si>
  <si>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</si>
  <si>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</si>
  <si>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</si>
  <si>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</si>
  <si>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</si>
  <si>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</si>
  <si>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</si>
  <si>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</si>
  <si>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</si>
  <si>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</si>
  <si>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</si>
  <si>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</si>
  <si>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</si>
  <si>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</si>
  <si>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</si>
  <si>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</si>
  <si>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</si>
  <si>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</si>
  <si>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</si>
  <si>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</si>
  <si>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</si>
  <si>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</si>
  <si>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</si>
  <si>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</si>
  <si>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</si>
  <si>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</si>
  <si>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</si>
  <si>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</si>
  <si>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</si>
  <si>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</si>
  <si>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</si>
  <si>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</si>
  <si>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</si>
  <si>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</si>
  <si>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</si>
  <si>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</si>
  <si>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</si>
  <si>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</si>
  <si>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</si>
  <si>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</si>
  <si>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</si>
  <si>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</si>
  <si>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</si>
  <si>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</si>
  <si>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</si>
  <si>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</si>
  <si>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</si>
  <si>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</si>
  <si>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</si>
  <si>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</si>
  <si>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</si>
  <si>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</si>
  <si>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</si>
  <si>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</si>
  <si>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</si>
  <si>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</si>
  <si>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</si>
  <si>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</si>
  <si>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</si>
  <si>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</si>
  <si>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</si>
  <si>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</si>
  <si>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</si>
  <si>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</si>
  <si>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</si>
  <si>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</si>
  <si>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</si>
  <si>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</si>
  <si>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</si>
  <si>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</si>
  <si>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</si>
  <si>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</si>
  <si>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</si>
  <si>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</si>
  <si>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</si>
  <si>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</si>
  <si>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</si>
  <si>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</si>
  <si>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</si>
  <si>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</si>
  <si>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</si>
  <si>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</si>
  <si>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</si>
  <si>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</si>
  <si>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</si>
  <si>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</si>
  <si>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</si>
  <si>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</si>
  <si>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</si>
  <si>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</si>
  <si>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</si>
  <si>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</si>
  <si>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</si>
  <si>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</si>
  <si>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</si>
  <si>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</si>
  <si>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</si>
  <si>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</si>
  <si>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</si>
  <si>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</si>
  <si>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</si>
  <si>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</si>
  <si>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</si>
  <si>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</si>
  <si>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</si>
  <si>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</si>
  <si>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</si>
  <si>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</si>
  <si>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</si>
  <si>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</si>
  <si>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</si>
  <si>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</si>
  <si>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</si>
  <si>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</si>
  <si>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</si>
  <si>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</si>
  <si>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</si>
  <si>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</si>
  <si>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</si>
  <si>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</si>
  <si>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</si>
  <si>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</si>
  <si>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</si>
  <si>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</si>
  <si>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</si>
  <si>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</si>
  <si>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</si>
  <si>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</si>
  <si>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</si>
  <si>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</si>
  <si>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</si>
  <si>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</si>
  <si>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</si>
  <si>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</si>
  <si>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</si>
  <si>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</si>
  <si>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</si>
  <si>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</si>
  <si>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</si>
  <si>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</si>
  <si>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</si>
  <si>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</si>
  <si>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</si>
  <si>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</si>
  <si>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</si>
  <si>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</si>
  <si>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</si>
  <si>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</si>
  <si>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</si>
  <si>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</si>
  <si>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</si>
  <si>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</si>
  <si>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</si>
  <si>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</si>
  <si>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</si>
  <si>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</si>
  <si>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</si>
  <si>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</si>
  <si>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</si>
  <si>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</si>
  <si>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</si>
  <si>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</si>
  <si>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</si>
  <si>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</si>
  <si>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</si>
  <si>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</si>
  <si>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</si>
  <si>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</si>
  <si>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</si>
  <si>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</si>
  <si>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</si>
  <si>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</si>
  <si>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</si>
  <si>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</si>
  <si>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</si>
  <si>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</si>
  <si>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</si>
  <si>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</si>
  <si>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</si>
  <si>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</si>
  <si>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</si>
  <si>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</si>
  <si>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</si>
  <si>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</si>
  <si>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</si>
  <si>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</si>
  <si>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</si>
  <si>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</si>
  <si>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</si>
  <si>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</si>
  <si>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</si>
  <si>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</si>
  <si>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</si>
  <si>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</si>
  <si>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</si>
  <si>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</si>
  <si>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</si>
  <si>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</si>
  <si>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</si>
  <si>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</si>
  <si>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</si>
  <si>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</si>
  <si>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</si>
  <si>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</si>
  <si>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</si>
  <si>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</si>
  <si>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</si>
  <si>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</si>
  <si>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</si>
  <si>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</si>
  <si>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</si>
  <si>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</si>
  <si>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</si>
  <si>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</si>
  <si>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</si>
  <si>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</si>
  <si>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</si>
  <si>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</si>
  <si>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</si>
  <si>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</si>
  <si>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</si>
  <si>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</si>
  <si>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</si>
  <si>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</si>
  <si>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</si>
  <si>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</si>
  <si>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</si>
  <si>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</si>
  <si>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</si>
  <si>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</si>
  <si>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</si>
  <si>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</si>
  <si>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</si>
  <si>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</si>
  <si>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</si>
  <si>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</si>
  <si>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</si>
  <si>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</si>
  <si>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</si>
  <si>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</si>
  <si>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</si>
  <si>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</si>
  <si>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</si>
  <si>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</si>
  <si>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</si>
  <si>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</si>
  <si>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</si>
  <si>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</si>
  <si>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</si>
  <si>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</si>
  <si>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</si>
  <si>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</si>
  <si>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</si>
  <si>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</si>
  <si>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</si>
  <si>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</si>
  <si>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</si>
  <si>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</si>
  <si>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</si>
  <si>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</si>
  <si>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</si>
  <si>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</si>
  <si>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</si>
  <si>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</si>
  <si>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</si>
  <si>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</si>
  <si>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</si>
  <si>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</si>
  <si>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</si>
  <si>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</si>
  <si>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</si>
  <si>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</si>
  <si>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</si>
  <si>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</si>
  <si>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</si>
  <si>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</si>
  <si>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</si>
  <si>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</si>
  <si>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</si>
  <si>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</si>
  <si>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</si>
  <si>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</si>
  <si>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</si>
  <si>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</si>
  <si>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</si>
  <si>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</si>
  <si>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</si>
  <si>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</si>
  <si>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</si>
  <si>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</si>
  <si>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</si>
  <si>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</si>
  <si>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</si>
  <si>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</si>
  <si>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</si>
  <si>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</si>
  <si>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</si>
  <si>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</si>
  <si>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</si>
  <si>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</si>
  <si>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</si>
  <si>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</si>
  <si>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</si>
  <si>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</si>
  <si>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</si>
  <si>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</si>
  <si>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</si>
  <si>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</si>
  <si>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</si>
  <si>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</si>
  <si>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</si>
  <si>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</si>
  <si>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</si>
  <si>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</si>
  <si>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</si>
  <si>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</si>
  <si>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</si>
  <si>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</si>
  <si>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</si>
  <si>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</si>
  <si>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</si>
  <si>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</si>
  <si>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</si>
  <si>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</si>
  <si>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</si>
  <si>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</si>
  <si>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</si>
  <si>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</si>
  <si>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</si>
  <si>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</si>
  <si>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</si>
  <si>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</si>
  <si>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</si>
  <si>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</si>
  <si>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</si>
  <si>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</si>
  <si>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</si>
  <si>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</si>
  <si>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</si>
  <si>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</si>
  <si>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</si>
  <si>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</si>
  <si>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</si>
  <si>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</si>
  <si>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</si>
  <si>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</si>
  <si>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</si>
  <si>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</si>
  <si>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</si>
  <si>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</si>
  <si>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</si>
  <si>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</si>
  <si>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</si>
  <si>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</si>
  <si>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</si>
  <si>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</si>
  <si>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</si>
  <si>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</si>
  <si>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</si>
  <si>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</si>
  <si>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</si>
  <si>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</si>
  <si>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</si>
  <si>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</si>
  <si>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</si>
  <si>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</si>
  <si>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</si>
  <si>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</si>
  <si>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</si>
  <si>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</si>
  <si>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</si>
  <si>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</si>
  <si>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</si>
  <si>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</si>
  <si>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</si>
  <si>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</si>
  <si>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</si>
  <si>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</si>
  <si>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</si>
  <si>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</si>
  <si>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</si>
  <si>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</si>
  <si>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</si>
  <si>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</si>
  <si>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</si>
  <si>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</si>
  <si>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</si>
  <si>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</si>
  <si>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</si>
  <si>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</si>
  <si>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</si>
  <si>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</si>
  <si>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</si>
  <si>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</si>
  <si>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</si>
  <si>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</si>
  <si>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</si>
  <si>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</si>
  <si>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</si>
  <si>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</si>
  <si>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</si>
  <si>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</si>
  <si>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</si>
  <si>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</si>
  <si>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</si>
  <si>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</si>
  <si>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</si>
  <si>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</si>
  <si>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</si>
  <si>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</si>
  <si>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</si>
  <si>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</si>
  <si>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</si>
  <si>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</si>
  <si>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</si>
  <si>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</si>
  <si>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</si>
  <si>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</si>
  <si>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</si>
  <si>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</si>
  <si>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</si>
  <si>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</si>
  <si>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</si>
  <si>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</si>
  <si>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</si>
  <si>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</si>
  <si>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</si>
  <si>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</si>
  <si>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</si>
  <si>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</si>
  <si>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</si>
  <si>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</si>
  <si>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</si>
  <si>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</si>
  <si>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</si>
  <si>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</si>
  <si>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</si>
  <si>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</si>
  <si>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</si>
  <si>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</si>
  <si>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</si>
  <si>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</si>
  <si>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</si>
  <si>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</si>
  <si>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</si>
  <si>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</si>
  <si>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</si>
  <si>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</si>
  <si>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</si>
  <si>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</si>
  <si>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</si>
  <si>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</si>
  <si>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</si>
  <si>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</si>
  <si>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</si>
  <si>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</si>
  <si>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</si>
  <si>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</si>
  <si>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</si>
  <si>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</si>
  <si>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</si>
  <si>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</si>
  <si>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</si>
  <si>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</si>
  <si>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</si>
  <si>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</si>
  <si>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</si>
  <si>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</si>
  <si>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</si>
  <si>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</si>
  <si>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</si>
  <si>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</si>
  <si>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</si>
  <si>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</si>
  <si>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</si>
  <si>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</si>
  <si>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</si>
  <si>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</si>
  <si>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</si>
  <si>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</si>
  <si>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</si>
  <si>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</si>
  <si>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</si>
  <si>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</si>
  <si>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</si>
  <si>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</si>
  <si>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</si>
  <si>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</si>
  <si>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</si>
  <si>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</si>
  <si>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</si>
  <si>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</si>
  <si>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</si>
  <si>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</si>
  <si>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</si>
  <si>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</si>
  <si>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</si>
  <si>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</si>
  <si>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</si>
  <si>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</si>
  <si>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</si>
  <si>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</si>
  <si>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</si>
  <si>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</si>
  <si>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</si>
  <si>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</si>
  <si>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</si>
  <si>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</si>
  <si>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</si>
  <si>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</si>
  <si>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</si>
  <si>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</si>
  <si>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</si>
  <si>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</si>
  <si>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</si>
  <si>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</si>
  <si>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</si>
  <si>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</si>
  <si>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</si>
  <si>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</si>
  <si>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</si>
  <si>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</si>
  <si>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</si>
  <si>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</si>
  <si>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</si>
  <si>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</si>
  <si>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</si>
  <si>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</si>
  <si>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</si>
  <si>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</si>
  <si>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</si>
  <si>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</si>
  <si>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</si>
  <si>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</si>
  <si>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</si>
  <si>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</si>
  <si>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</si>
  <si>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</si>
  <si>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</si>
  <si>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</si>
  <si>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</si>
  <si>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</si>
  <si>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</si>
  <si>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</si>
  <si>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</si>
  <si>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</si>
  <si>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</si>
  <si>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</si>
  <si>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</si>
  <si>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</si>
  <si>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</si>
  <si>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</si>
  <si>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</si>
  <si>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</si>
  <si>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</si>
  <si>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</si>
  <si>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</si>
  <si>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</si>
  <si>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</si>
  <si>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</si>
  <si>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</si>
  <si>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</si>
  <si>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</si>
  <si>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</si>
  <si>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</si>
  <si>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</si>
  <si>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</si>
  <si>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</si>
  <si>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</si>
  <si>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</si>
  <si>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</si>
  <si>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</si>
  <si>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</si>
  <si>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</si>
  <si>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</si>
  <si>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</si>
  <si>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</si>
  <si>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</si>
  <si>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</si>
  <si>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</si>
  <si>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</si>
  <si>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</si>
  <si>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</si>
  <si>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</si>
  <si>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</si>
  <si>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</si>
  <si>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</si>
  <si>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</si>
  <si>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</si>
  <si>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</si>
  <si>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</si>
  <si>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</si>
  <si>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</si>
  <si>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</si>
  <si>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</si>
  <si>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</si>
  <si>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</si>
  <si>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</si>
  <si>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</si>
  <si>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</si>
  <si>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</si>
  <si>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</si>
  <si>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</si>
  <si>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</si>
  <si>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</si>
  <si>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</si>
  <si>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</si>
  <si>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</si>
  <si>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</si>
  <si>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</si>
  <si>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</si>
  <si>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</si>
  <si>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</si>
  <si>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</si>
  <si>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</si>
  <si>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</si>
  <si>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</si>
  <si>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</si>
  <si>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</si>
  <si>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</si>
  <si>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</si>
  <si>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</si>
  <si>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</si>
  <si>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</si>
  <si>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</si>
  <si>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</si>
  <si>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</si>
  <si>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</si>
  <si>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</si>
  <si>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</si>
  <si>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</si>
  <si>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</si>
  <si>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</si>
  <si>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</si>
  <si>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</si>
  <si>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</si>
  <si>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</si>
  <si>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</si>
  <si>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</si>
  <si>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</si>
  <si>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</si>
  <si>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</si>
  <si>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</si>
  <si>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</si>
  <si>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</si>
  <si>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</si>
  <si>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</si>
  <si>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</si>
  <si>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</si>
  <si>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</si>
  <si>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</si>
  <si>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</si>
  <si>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</si>
  <si>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</si>
  <si>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</si>
  <si>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</si>
  <si>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</si>
  <si>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</si>
  <si>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</si>
  <si>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</si>
  <si>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</si>
  <si>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</si>
  <si>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</si>
  <si>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</si>
  <si>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</si>
  <si>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</si>
  <si>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</si>
  <si>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</si>
  <si>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</si>
  <si>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</si>
  <si>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</si>
  <si>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</si>
  <si>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</si>
  <si>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</si>
  <si>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</si>
  <si>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</si>
  <si>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</si>
  <si>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</si>
  <si>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</si>
  <si>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</si>
  <si>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</si>
  <si>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</si>
  <si>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</si>
  <si>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</si>
  <si>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</si>
  <si>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</si>
  <si>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</si>
  <si>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</si>
  <si>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</si>
  <si>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</si>
  <si>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</si>
  <si>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</si>
  <si>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</si>
  <si>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</si>
  <si>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</si>
  <si>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</si>
  <si>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</si>
  <si>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</si>
  <si>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</si>
  <si>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</si>
  <si>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</si>
  <si>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</si>
  <si>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</si>
  <si>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</si>
  <si>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</si>
  <si>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</si>
  <si>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</si>
  <si>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</si>
  <si>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</si>
  <si>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</si>
  <si>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</si>
  <si>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</si>
  <si>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</si>
  <si>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</si>
  <si>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</si>
  <si>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</si>
  <si>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</si>
  <si>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</si>
  <si>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</si>
  <si>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</si>
  <si>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</si>
  <si>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</si>
  <si>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</si>
  <si>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</si>
  <si>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</si>
  <si>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</si>
  <si>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</si>
  <si>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</si>
  <si>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</si>
  <si>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</si>
  <si>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</si>
  <si>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</si>
  <si>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</si>
  <si>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</si>
  <si>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</si>
  <si>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</si>
  <si>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</si>
  <si>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</si>
  <si>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</si>
  <si>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</si>
  <si>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</si>
  <si>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</si>
  <si>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</si>
  <si>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</si>
  <si>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</si>
  <si>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</si>
  <si>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</si>
  <si>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</si>
  <si>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</si>
  <si>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</si>
  <si>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</si>
  <si>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</si>
  <si>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</si>
  <si>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</si>
  <si>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</si>
  <si>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</si>
  <si>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</si>
  <si>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</si>
  <si>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</si>
  <si>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</si>
  <si>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</si>
  <si>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</si>
  <si>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</si>
  <si>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</si>
  <si>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</si>
  <si>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</si>
  <si>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</si>
  <si>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</si>
  <si>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</si>
  <si>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</si>
  <si>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</si>
  <si>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</si>
  <si>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</si>
  <si>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</si>
  <si>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</si>
  <si>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</si>
  <si>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</si>
  <si>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</si>
  <si>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</si>
  <si>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</si>
  <si>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</si>
  <si>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</si>
  <si>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</si>
  <si>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</si>
  <si>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</si>
  <si>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</si>
  <si>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</si>
  <si>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</si>
  <si>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</si>
  <si>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</si>
  <si>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</si>
  <si>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</si>
  <si>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</si>
  <si>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</si>
  <si>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</si>
  <si>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</si>
  <si>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</si>
  <si>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</si>
  <si>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</si>
  <si>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</si>
  <si>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</si>
  <si>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</si>
  <si>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</si>
  <si>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</si>
  <si>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</si>
  <si>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</si>
  <si>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</si>
  <si>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</si>
  <si>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</si>
  <si>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</si>
  <si>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</si>
  <si>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</si>
  <si>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</si>
  <si>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</si>
  <si>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</si>
  <si>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</si>
  <si>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</si>
  <si>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</si>
  <si>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</si>
  <si>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</si>
  <si>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</si>
  <si>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</si>
  <si>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</si>
  <si>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</si>
  <si>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</si>
  <si>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</si>
  <si>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</si>
  <si>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</si>
  <si>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</si>
  <si>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</si>
  <si>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</si>
  <si>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</si>
  <si>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</si>
  <si>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</si>
  <si>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</si>
  <si>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</si>
  <si>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</si>
  <si>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</si>
  <si>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</si>
  <si>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</si>
  <si>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</si>
  <si>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</si>
  <si>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</si>
  <si>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</si>
  <si>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</si>
  <si>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</si>
  <si>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</si>
  <si>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</si>
  <si>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</si>
  <si>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</si>
  <si>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</si>
  <si>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</si>
  <si>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</si>
  <si>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</si>
  <si>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</si>
  <si>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</si>
  <si>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</si>
  <si>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</si>
  <si>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</si>
  <si>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</si>
  <si>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</si>
  <si>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</si>
  <si>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</si>
  <si>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</si>
  <si>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</si>
  <si>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</si>
  <si>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</si>
  <si>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</si>
  <si>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</si>
  <si>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</si>
  <si>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</si>
  <si>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</si>
  <si>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</si>
  <si>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</si>
  <si>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</si>
  <si>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</si>
  <si>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</si>
  <si>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</si>
  <si>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</si>
  <si>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</si>
  <si>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</si>
  <si>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</si>
  <si>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</si>
  <si>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</si>
  <si>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</si>
  <si>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</si>
  <si>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</si>
  <si>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</si>
  <si>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</si>
  <si>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</si>
  <si>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</si>
  <si>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</si>
  <si>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</si>
  <si>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</si>
  <si>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</si>
  <si>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</si>
  <si>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</si>
  <si>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</si>
  <si>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</si>
  <si>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</si>
  <si>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</si>
  <si>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</si>
  <si>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</si>
  <si>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</si>
  <si>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</si>
  <si>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</si>
  <si>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</si>
  <si>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</si>
  <si>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</si>
  <si>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</si>
  <si>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</si>
  <si>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</si>
  <si>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</si>
  <si>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</si>
  <si>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</si>
  <si>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</si>
  <si>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</si>
  <si>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</si>
  <si>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</si>
  <si>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</si>
  <si>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</si>
  <si>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</si>
  <si>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</si>
  <si>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</si>
  <si>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</si>
  <si>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</si>
  <si>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</si>
  <si>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</si>
  <si>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</si>
  <si>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</si>
  <si>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</si>
  <si>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</si>
  <si>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</si>
  <si>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</si>
  <si>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</si>
  <si>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</si>
  <si>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</si>
  <si>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</si>
  <si>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</si>
  <si>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</si>
  <si>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</si>
  <si>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</si>
  <si>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</si>
  <si>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</si>
  <si>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</si>
  <si>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</si>
  <si>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</si>
  <si>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</si>
  <si>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</si>
  <si>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</si>
  <si>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</si>
  <si>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</si>
  <si>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</si>
  <si>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</si>
  <si>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</si>
  <si>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</si>
  <si>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</si>
  <si>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</si>
  <si>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</si>
  <si>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</si>
  <si>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</si>
  <si>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</si>
  <si>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</si>
  <si>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</si>
  <si>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</si>
  <si>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</si>
  <si>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</si>
  <si>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</si>
  <si>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</si>
  <si>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</si>
  <si>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</si>
  <si>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</si>
  <si>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</si>
  <si>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</si>
  <si>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</si>
  <si>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</si>
  <si>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</si>
  <si>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</si>
  <si>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</si>
  <si>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</si>
  <si>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</si>
  <si>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</si>
  <si>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</si>
  <si>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</si>
  <si>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</si>
  <si>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</si>
  <si>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</si>
  <si>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</si>
  <si>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</si>
  <si>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</si>
  <si>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</si>
  <si>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</si>
  <si>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</si>
  <si>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</si>
  <si>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</si>
  <si>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</si>
  <si>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</si>
  <si>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</si>
  <si>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</si>
  <si>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</si>
  <si>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</si>
  <si>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</si>
  <si>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</si>
  <si>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</si>
  <si>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</si>
  <si>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</si>
  <si>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</si>
  <si>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</si>
  <si>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</si>
  <si>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</si>
  <si>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</si>
  <si>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</si>
  <si>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</si>
  <si>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</si>
  <si>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</si>
  <si>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</si>
  <si>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</si>
  <si>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</si>
  <si>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</si>
  <si>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</si>
  <si>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</si>
  <si>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</si>
  <si>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</si>
  <si>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</si>
  <si>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</si>
  <si>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</si>
  <si>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</si>
  <si>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</si>
  <si>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</si>
  <si>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</si>
  <si>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</si>
  <si>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</si>
  <si>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</si>
  <si>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</si>
  <si>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</si>
  <si>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</si>
  <si>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</si>
  <si>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</si>
  <si>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</si>
  <si>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</si>
  <si>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</si>
  <si>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</si>
  <si>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</si>
  <si>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</si>
  <si>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</si>
  <si>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</si>
  <si>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</si>
  <si>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</si>
  <si>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</si>
  <si>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</si>
  <si>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</si>
  <si>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</si>
  <si>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</si>
  <si>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</si>
  <si>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</si>
  <si>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</si>
  <si>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</si>
  <si>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</si>
  <si>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</si>
  <si>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</si>
  <si>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</si>
  <si>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</si>
  <si>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</si>
  <si>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</si>
  <si>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</si>
  <si>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</si>
  <si>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</si>
  <si>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</si>
  <si>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</si>
  <si>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</si>
  <si>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</si>
  <si>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</si>
  <si>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</si>
  <si>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</si>
  <si>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</si>
  <si>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</si>
  <si>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</si>
  <si>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</si>
  <si>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</si>
  <si>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</si>
  <si>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</si>
  <si>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</si>
  <si>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</si>
  <si>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</si>
  <si>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</si>
  <si>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</si>
  <si>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</si>
  <si>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</si>
  <si>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</si>
  <si>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</si>
  <si>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</si>
  <si>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</si>
  <si>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</si>
  <si>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</si>
  <si>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</si>
  <si>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</si>
  <si>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</si>
  <si>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</si>
  <si>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</si>
  <si>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</si>
  <si>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</si>
  <si>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</si>
  <si>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</si>
  <si>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</si>
  <si>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</si>
  <si>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</si>
  <si>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</si>
  <si>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</si>
  <si>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</si>
  <si>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</si>
  <si>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</si>
  <si>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</si>
  <si>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</si>
  <si>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</si>
  <si>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</si>
  <si>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</si>
  <si>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</si>
  <si>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</si>
  <si>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</si>
  <si>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</si>
  <si>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</si>
  <si>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</si>
  <si>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</si>
  <si>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</si>
  <si>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</si>
  <si>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</si>
  <si>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</si>
  <si>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</si>
  <si>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</si>
  <si>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</si>
  <si>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</si>
  <si>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</si>
  <si>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</si>
  <si>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</si>
  <si>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</si>
  <si>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</si>
  <si>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</si>
  <si>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</si>
  <si>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</si>
  <si>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</si>
  <si>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</si>
  <si>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</si>
  <si>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</si>
  <si>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</si>
  <si>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</si>
  <si>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</si>
  <si>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</si>
  <si>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</si>
  <si>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</si>
  <si>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</si>
  <si>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</si>
  <si>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</si>
  <si>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</si>
  <si>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</si>
  <si>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</si>
  <si>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</si>
  <si>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</si>
  <si>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</si>
  <si>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</si>
  <si>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</si>
  <si>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</si>
  <si>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</si>
  <si>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</si>
  <si>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</si>
  <si>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</si>
  <si>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</si>
  <si>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</si>
  <si>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</si>
  <si>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</si>
  <si>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</si>
  <si>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</si>
  <si>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</si>
  <si>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</si>
  <si>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</si>
  <si>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</si>
  <si>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</si>
  <si>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</si>
  <si>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</si>
  <si>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</si>
  <si>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</si>
  <si>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</si>
  <si>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</si>
  <si>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</si>
  <si>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</si>
  <si>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</si>
  <si>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</si>
  <si>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</si>
  <si>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</si>
  <si>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</si>
  <si>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</si>
  <si>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</si>
  <si>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</si>
  <si>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</si>
  <si>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</si>
  <si>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</si>
  <si>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</si>
  <si>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</si>
  <si>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</si>
  <si>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</si>
  <si>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</si>
  <si>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</si>
  <si>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</si>
  <si>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</si>
  <si>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</si>
  <si>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</si>
  <si>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</si>
  <si>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</si>
  <si>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</si>
  <si>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</si>
  <si>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</si>
  <si>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</si>
  <si>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</si>
  <si>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</si>
  <si>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</si>
  <si>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</si>
  <si>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</si>
  <si>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</si>
  <si>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</si>
  <si>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</si>
  <si>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</si>
  <si>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</si>
  <si>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</si>
  <si>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</si>
  <si>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</si>
  <si>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</si>
  <si>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</si>
  <si>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</si>
  <si>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</si>
  <si>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</si>
  <si>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</si>
  <si>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</si>
  <si>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</si>
  <si>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</si>
  <si>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</si>
  <si>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</si>
  <si>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</si>
  <si>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</si>
  <si>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</si>
  <si>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</si>
  <si>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</si>
  <si>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</si>
  <si>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</si>
  <si>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</si>
  <si>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</si>
  <si>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</si>
  <si>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</si>
  <si>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</si>
  <si>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</si>
  <si>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</si>
  <si>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</si>
  <si>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</si>
  <si>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</si>
  <si>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</si>
  <si>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</si>
  <si>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</si>
  <si>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</si>
  <si>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</si>
  <si>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</si>
  <si>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</si>
  <si>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</si>
  <si>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</si>
  <si>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</si>
  <si>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</si>
  <si>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</si>
  <si>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</si>
  <si>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</si>
  <si>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</si>
  <si>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</si>
  <si>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</si>
  <si>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</si>
  <si>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</si>
  <si>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</si>
  <si>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</si>
  <si>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</si>
  <si>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</si>
  <si>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</si>
  <si>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</si>
  <si>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</si>
  <si>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</si>
  <si>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</si>
  <si>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</si>
  <si>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</si>
  <si>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</si>
  <si>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</si>
  <si>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</si>
  <si>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</si>
  <si>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</si>
  <si>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</si>
  <si>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</si>
  <si>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</si>
  <si>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</si>
  <si>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</si>
  <si>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</si>
  <si>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</si>
  <si>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</si>
  <si>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</si>
  <si>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</si>
  <si>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</si>
  <si>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</si>
  <si>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</si>
  <si>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</si>
  <si>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</si>
  <si>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</si>
  <si>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</si>
  <si>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</si>
  <si>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</si>
  <si>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</si>
  <si>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</si>
  <si>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</si>
  <si>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</si>
  <si>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</si>
  <si>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</si>
  <si>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</si>
  <si>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</si>
  <si>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</si>
  <si>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</si>
  <si>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</si>
  <si>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</si>
  <si>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</si>
  <si>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</si>
  <si>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</si>
  <si>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</si>
  <si>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</si>
  <si>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</si>
  <si>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</si>
  <si>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</si>
  <si>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</si>
  <si>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</si>
  <si>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</si>
  <si>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</si>
  <si>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</si>
  <si>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</si>
  <si>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</si>
  <si>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</si>
  <si>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</si>
  <si>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</si>
  <si>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</si>
  <si>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</si>
  <si>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</si>
  <si>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</si>
  <si>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</si>
  <si>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</si>
  <si>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</si>
  <si>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</si>
  <si>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</si>
  <si>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</si>
  <si>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</si>
  <si>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</si>
  <si>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</si>
  <si>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</si>
  <si>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</si>
  <si>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</si>
  <si>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</si>
  <si>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</si>
  <si>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</si>
  <si>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</si>
  <si>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</si>
  <si>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</si>
  <si>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</si>
  <si>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</si>
  <si>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</si>
  <si>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</si>
  <si>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</si>
  <si>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</si>
  <si>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</si>
  <si>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</si>
  <si>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</si>
  <si>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</si>
  <si>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</si>
  <si>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</si>
  <si>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</si>
  <si>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</si>
  <si>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</si>
  <si>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</si>
  <si>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</si>
  <si>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</si>
  <si>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</si>
  <si>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</si>
  <si>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</si>
  <si>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</si>
  <si>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</si>
  <si>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</si>
  <si>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</si>
  <si>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</si>
  <si>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</si>
  <si>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</si>
  <si>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</si>
  <si>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</si>
  <si>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</si>
  <si>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</si>
  <si>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</si>
  <si>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</si>
  <si>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</si>
  <si>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</si>
  <si>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</si>
  <si>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</si>
  <si>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</si>
  <si>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</si>
  <si>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</si>
  <si>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</si>
  <si>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</si>
  <si>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</si>
  <si>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</si>
  <si>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</si>
  <si>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</si>
  <si>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</si>
  <si>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</si>
  <si>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</si>
  <si>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</si>
  <si>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</si>
  <si>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</si>
  <si>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</si>
  <si>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</si>
  <si>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</si>
  <si>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</si>
  <si>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</si>
  <si>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</si>
  <si>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</si>
  <si>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</si>
  <si>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</si>
  <si>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</si>
  <si>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</si>
  <si>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</si>
  <si>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</si>
  <si>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</si>
  <si>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</si>
  <si>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</si>
  <si>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</si>
  <si>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</si>
  <si>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</si>
  <si>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</si>
  <si>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</si>
  <si>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</si>
  <si>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</si>
  <si>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</si>
  <si>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</si>
  <si>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</si>
  <si>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</si>
  <si>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</si>
  <si>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</si>
  <si>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</si>
  <si>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</si>
  <si>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</si>
  <si>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</si>
  <si>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</si>
  <si>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</si>
  <si>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</si>
  <si>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</si>
  <si>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</si>
  <si>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</si>
  <si>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</si>
  <si>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</si>
  <si>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</si>
  <si>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</si>
  <si>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</si>
  <si>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</si>
  <si>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</si>
  <si>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</si>
  <si>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</si>
  <si>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</si>
  <si>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</si>
  <si>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</si>
  <si>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</si>
  <si>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</si>
  <si>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</si>
  <si>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</si>
  <si>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</si>
  <si>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</si>
  <si>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</si>
  <si>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</si>
  <si>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</si>
  <si>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</si>
  <si>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</si>
  <si>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</si>
  <si>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</si>
  <si>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</si>
  <si>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</si>
  <si>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</si>
  <si>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</si>
  <si>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</si>
  <si>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</si>
  <si>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</si>
  <si>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</si>
  <si>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</si>
  <si>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</si>
  <si>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</si>
  <si>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</si>
  <si>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</si>
  <si>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</si>
  <si>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</si>
  <si>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</si>
  <si>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</si>
  <si>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</si>
  <si>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</si>
  <si>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</si>
  <si>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</si>
  <si>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</si>
  <si>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</si>
  <si>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</si>
  <si>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</si>
  <si>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</si>
  <si>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</si>
  <si>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</si>
  <si>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</si>
  <si>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</si>
  <si>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</si>
  <si>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</si>
  <si>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</si>
  <si>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</si>
  <si>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</si>
  <si>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</si>
  <si>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</si>
  <si>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</si>
  <si>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</si>
  <si>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</si>
  <si>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</si>
  <si>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</si>
  <si>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</si>
  <si>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</si>
  <si>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</si>
  <si>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</si>
  <si>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</si>
  <si>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</si>
  <si>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</si>
  <si>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</si>
  <si>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</si>
  <si>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</si>
  <si>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</si>
  <si>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</si>
  <si>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</si>
  <si>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</si>
  <si>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</si>
  <si>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</si>
  <si>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</si>
  <si>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</si>
  <si>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</si>
  <si>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</si>
  <si>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</si>
  <si>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</si>
  <si>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</si>
  <si>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</si>
  <si>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</si>
  <si>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</si>
  <si>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</si>
  <si>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</si>
  <si>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</si>
  <si>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</si>
  <si>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</si>
  <si>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</si>
  <si>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</si>
  <si>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</si>
  <si>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</si>
  <si>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</si>
  <si>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</si>
  <si>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</si>
  <si>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</si>
  <si>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</si>
  <si>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</si>
  <si>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</si>
  <si>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</si>
  <si>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</si>
  <si>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</si>
  <si>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</si>
  <si>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</si>
  <si>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</si>
  <si>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</si>
  <si>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</si>
  <si>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</si>
  <si>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</si>
  <si>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</si>
  <si>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</si>
  <si>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</si>
  <si>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</si>
  <si>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</si>
  <si>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</si>
  <si>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</si>
  <si>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</si>
  <si>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</si>
  <si>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</si>
  <si>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</si>
  <si>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</si>
  <si>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</si>
  <si>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</si>
  <si>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</si>
  <si>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</si>
  <si>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</si>
  <si>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</si>
  <si>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</si>
  <si>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</si>
  <si>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</si>
  <si>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</si>
  <si>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</si>
  <si>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</si>
  <si>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</si>
  <si>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</si>
  <si>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</si>
  <si>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</si>
  <si>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</si>
  <si>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</si>
  <si>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</si>
  <si>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</si>
  <si>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</si>
  <si>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</si>
  <si>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</si>
  <si>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</si>
  <si>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</si>
  <si>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</si>
  <si>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</si>
  <si>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</si>
  <si>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</si>
  <si>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</si>
  <si>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</si>
  <si>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</si>
  <si>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</si>
  <si>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</si>
  <si>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</si>
  <si>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</si>
  <si>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</si>
  <si>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</si>
  <si>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</si>
  <si>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</si>
  <si>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</si>
  <si>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</si>
  <si>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</si>
  <si>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</si>
  <si>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</si>
  <si>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</si>
  <si>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</si>
  <si>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</si>
  <si>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</si>
  <si>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</si>
  <si>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</si>
  <si>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</si>
  <si>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</si>
  <si>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</si>
  <si>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</si>
  <si>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</si>
  <si>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</si>
  <si>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</si>
  <si>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</si>
  <si>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</si>
  <si>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</si>
  <si>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</si>
  <si>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</si>
  <si>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</si>
  <si>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</si>
  <si>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</si>
  <si>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</si>
  <si>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</si>
  <si>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</si>
  <si>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</si>
  <si>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</si>
  <si>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</si>
  <si>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</si>
  <si>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</si>
  <si>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</si>
  <si>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</si>
  <si>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</si>
  <si>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</si>
  <si>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</si>
  <si>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</si>
  <si>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</si>
  <si>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</si>
  <si>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</si>
  <si>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</si>
  <si>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</si>
  <si>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</si>
  <si>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</si>
  <si>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</si>
  <si>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</si>
  <si>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</si>
  <si>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</si>
  <si>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</si>
  <si>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</si>
  <si>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</si>
  <si>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</si>
  <si>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</si>
  <si>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</si>
  <si>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</si>
  <si>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</si>
  <si>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</si>
  <si>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</si>
  <si>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</si>
  <si>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</si>
  <si>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</si>
  <si>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</si>
  <si>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</si>
  <si>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</si>
  <si>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</si>
  <si>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</si>
  <si>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</si>
  <si>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</si>
  <si>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</si>
  <si>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</si>
  <si>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</si>
  <si>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</si>
  <si>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</si>
  <si>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</si>
  <si>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</si>
  <si>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</si>
  <si>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</si>
  <si>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</si>
  <si>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</si>
  <si>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</si>
  <si>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</si>
  <si>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</si>
  <si>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</si>
  <si>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</si>
  <si>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</si>
  <si>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</si>
  <si>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</si>
  <si>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</si>
  <si>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</si>
  <si>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</si>
  <si>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</si>
  <si>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</si>
  <si>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</si>
  <si>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</si>
  <si>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</si>
  <si>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</si>
  <si>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</si>
  <si>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</si>
  <si>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</si>
  <si>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</si>
  <si>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</si>
  <si>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</si>
  <si>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</si>
  <si>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</si>
  <si>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</si>
  <si>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</si>
  <si>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</si>
  <si>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</si>
  <si>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</si>
  <si>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</si>
  <si>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</si>
  <si>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</si>
  <si>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</si>
  <si>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</si>
  <si>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</si>
  <si>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</si>
  <si>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</si>
  <si>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</si>
  <si>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</si>
  <si>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</si>
  <si>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</si>
  <si>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</si>
  <si>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</si>
  <si>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</si>
  <si>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</si>
  <si>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</si>
  <si>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</si>
  <si>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</si>
  <si>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</si>
  <si>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</si>
  <si>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</si>
  <si>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</si>
  <si>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</si>
  <si>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</si>
  <si>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</si>
  <si>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</si>
  <si>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</si>
  <si>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</si>
  <si>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</si>
  <si>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</si>
  <si>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</si>
  <si>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</si>
  <si>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</si>
  <si>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</si>
  <si>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</si>
  <si>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</si>
  <si>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</si>
  <si>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</si>
  <si>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</si>
  <si>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</si>
  <si>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</si>
  <si>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</si>
  <si>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</si>
  <si>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</si>
  <si>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</si>
  <si>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</si>
  <si>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</si>
  <si>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</si>
  <si>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</si>
  <si>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</si>
  <si>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</si>
  <si>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</si>
  <si>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</si>
  <si>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</si>
  <si>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</si>
  <si>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</si>
  <si>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</si>
  <si>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</si>
  <si>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</si>
  <si>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</si>
  <si>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</si>
  <si>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</si>
  <si>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</si>
  <si>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</si>
  <si>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</si>
  <si>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</si>
  <si>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</si>
  <si>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</si>
  <si>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</si>
  <si>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</si>
  <si>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</si>
  <si>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</si>
  <si>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</si>
  <si>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</si>
  <si>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</si>
  <si>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</si>
  <si>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</si>
  <si>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</si>
  <si>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</si>
  <si>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</si>
  <si>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</si>
  <si>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</si>
  <si>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</si>
  <si>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</si>
  <si>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</si>
  <si>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</si>
  <si>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</si>
  <si>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</si>
  <si>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</si>
  <si>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</si>
  <si>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</si>
  <si>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</si>
  <si>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</si>
  <si>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</si>
  <si>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</si>
  <si>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</si>
  <si>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</si>
  <si>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</si>
  <si>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</si>
  <si>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</si>
  <si>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</si>
  <si>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</si>
  <si>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</si>
  <si>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</si>
  <si>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</si>
  <si>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</si>
  <si>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</si>
  <si>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</si>
  <si>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</si>
  <si>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</si>
  <si>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</si>
  <si>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</si>
  <si>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</si>
  <si>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</si>
  <si>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</si>
  <si>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</si>
  <si>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</si>
  <si>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</si>
  <si>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</si>
  <si>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</si>
  <si>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</si>
  <si>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</si>
  <si>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</si>
  <si>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</si>
  <si>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</si>
  <si>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</si>
  <si>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</si>
  <si>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</si>
  <si>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</si>
  <si>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</si>
  <si>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</si>
  <si>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</si>
  <si>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</si>
  <si>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</si>
  <si>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</si>
  <si>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</si>
  <si>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</si>
  <si>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</si>
  <si>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</si>
  <si>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</si>
  <si>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</si>
  <si>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</si>
  <si>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</si>
  <si>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</si>
  <si>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</si>
  <si>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</si>
  <si>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</si>
  <si>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</si>
  <si>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</si>
  <si>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</si>
  <si>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</si>
  <si>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</si>
  <si>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</si>
  <si>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</si>
  <si>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</si>
  <si>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</si>
  <si>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</si>
  <si>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</si>
  <si>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</si>
  <si>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</si>
  <si>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</si>
  <si>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</si>
  <si>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</si>
  <si>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</si>
  <si>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</si>
  <si>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</si>
  <si>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</si>
  <si>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</si>
  <si>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</si>
  <si>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</si>
  <si>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</si>
  <si>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</si>
  <si>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</si>
  <si>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</si>
  <si>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</si>
  <si>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</si>
  <si>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</si>
  <si>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</si>
  <si>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</si>
  <si>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</si>
  <si>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</si>
  <si>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</si>
  <si>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</si>
  <si>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</si>
  <si>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</si>
  <si>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</si>
  <si>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</si>
  <si>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</si>
  <si>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</si>
  <si>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</si>
  <si>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</si>
  <si>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</si>
  <si>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</si>
  <si>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</si>
  <si>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</si>
  <si>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</si>
  <si>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</si>
  <si>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</si>
  <si>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</si>
  <si>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</si>
  <si>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</si>
  <si>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</si>
  <si>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</si>
  <si>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</si>
  <si>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</si>
  <si>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</si>
  <si>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</si>
  <si>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</si>
  <si>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</si>
  <si>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</si>
  <si>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</si>
  <si>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</si>
  <si>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</si>
  <si>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</si>
  <si>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</si>
  <si>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</si>
  <si>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</si>
  <si>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</si>
  <si>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</si>
  <si>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</si>
  <si>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</si>
  <si>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</si>
  <si>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</si>
  <si>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</si>
  <si>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</si>
  <si>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</si>
  <si>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</si>
  <si>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</si>
  <si>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</si>
  <si>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</si>
  <si>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</si>
  <si>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</si>
  <si>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</si>
  <si>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</si>
  <si>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</si>
  <si>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</si>
  <si>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</si>
  <si>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</si>
  <si>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</si>
  <si>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</si>
  <si>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</si>
  <si>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</si>
  <si>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</si>
  <si>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</si>
  <si>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</si>
  <si>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</si>
  <si>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</si>
  <si>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</si>
  <si>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</si>
  <si>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</si>
  <si>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</si>
  <si>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</si>
  <si>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</si>
  <si>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</si>
  <si>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</si>
  <si>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</si>
  <si>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</si>
  <si>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</si>
  <si>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</si>
  <si>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</si>
  <si>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</si>
  <si>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</si>
  <si>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</si>
  <si>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</si>
  <si>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</si>
  <si>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</si>
  <si>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</si>
  <si>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</si>
  <si>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</si>
  <si>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</si>
  <si>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</si>
  <si>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</si>
  <si>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</si>
  <si>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</si>
  <si>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</si>
  <si>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</si>
  <si>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</si>
  <si>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</si>
  <si>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</si>
  <si>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</si>
  <si>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</si>
  <si>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</si>
  <si>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</si>
  <si>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</si>
  <si>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</si>
  <si>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</si>
  <si>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</si>
  <si>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</si>
  <si>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</si>
  <si>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</si>
  <si>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</si>
  <si>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</si>
  <si>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</si>
  <si>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</si>
  <si>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</si>
  <si>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</si>
  <si>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</si>
  <si>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</si>
  <si>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</si>
  <si>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</si>
  <si>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</si>
  <si>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</si>
  <si>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</si>
  <si>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</si>
  <si>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</si>
  <si>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</si>
  <si>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</si>
  <si>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</si>
  <si>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</si>
  <si>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</si>
  <si>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</si>
  <si>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</si>
  <si>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</si>
  <si>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</si>
  <si>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</si>
  <si>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</si>
  <si>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</si>
  <si>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</si>
  <si>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</si>
  <si>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</si>
  <si>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</si>
  <si>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</si>
  <si>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</si>
  <si>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</si>
  <si>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</si>
  <si>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</si>
  <si>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</si>
  <si>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</si>
  <si>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</si>
  <si>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</si>
  <si>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</si>
  <si>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</si>
  <si>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</si>
  <si>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</si>
  <si>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</si>
  <si>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</si>
  <si>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</si>
  <si>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</si>
  <si>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</si>
  <si>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</si>
  <si>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</si>
  <si>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</si>
  <si>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</si>
  <si>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</si>
  <si>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</si>
  <si>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</si>
  <si>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</si>
  <si>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</si>
  <si>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</si>
  <si>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</si>
  <si>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</si>
  <si>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</si>
  <si>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</si>
  <si>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</si>
  <si>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</si>
  <si>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</si>
  <si>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</si>
  <si>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</si>
  <si>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</si>
  <si>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</si>
  <si>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</si>
  <si>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</si>
  <si>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</si>
  <si>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</si>
  <si>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</si>
  <si>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</si>
  <si>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</si>
  <si>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</si>
  <si>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</si>
  <si>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</si>
  <si>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</si>
  <si>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</si>
  <si>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</si>
  <si>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</si>
  <si>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</si>
  <si>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</si>
  <si>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</si>
  <si>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</si>
  <si>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</si>
  <si>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</si>
  <si>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</si>
  <si>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</si>
  <si>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</si>
  <si>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</si>
  <si>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</si>
  <si>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</si>
  <si>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</si>
  <si>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</si>
  <si>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</si>
  <si>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</si>
  <si>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</si>
  <si>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</si>
  <si>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</si>
  <si>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</si>
  <si>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</si>
  <si>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</si>
  <si>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</si>
  <si>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</si>
  <si>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</si>
  <si>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</si>
  <si>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</si>
  <si>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</si>
  <si>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</si>
  <si>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</si>
  <si>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</si>
  <si>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</si>
  <si>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</si>
  <si>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</si>
  <si>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</si>
  <si>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</si>
  <si>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</si>
  <si>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</si>
  <si>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</si>
  <si>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</si>
  <si>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</si>
  <si>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</si>
  <si>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</si>
  <si>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</si>
  <si>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</si>
  <si>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</si>
  <si>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</si>
  <si>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</si>
  <si>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</si>
  <si>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</si>
  <si>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</si>
  <si>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</si>
  <si>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</si>
  <si>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</si>
  <si>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</si>
  <si>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</si>
  <si>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</si>
  <si>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</si>
  <si>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</si>
  <si>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</si>
  <si>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</si>
  <si>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</si>
  <si>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</si>
  <si>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</si>
  <si>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</si>
  <si>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</si>
  <si>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</si>
  <si>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</si>
  <si>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</si>
  <si>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</si>
  <si>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</si>
  <si>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</si>
  <si>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</si>
  <si>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</si>
  <si>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</si>
  <si>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</si>
  <si>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</si>
  <si>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</si>
  <si>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</si>
  <si>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</si>
  <si>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</si>
  <si>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</si>
  <si>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</si>
  <si>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</si>
  <si>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</si>
  <si>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</si>
  <si>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</si>
  <si>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</si>
  <si>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</si>
  <si>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</si>
  <si>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</si>
  <si>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</si>
  <si>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</si>
  <si>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</si>
  <si>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</si>
  <si>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</si>
  <si>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</si>
  <si>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</si>
  <si>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</si>
  <si>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</si>
  <si>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</si>
  <si>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</si>
  <si>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</si>
  <si>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</si>
  <si>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</si>
  <si>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</si>
  <si>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</si>
  <si>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</si>
  <si>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</si>
  <si>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</si>
  <si>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</si>
  <si>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</si>
  <si>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</si>
  <si>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</si>
  <si>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</si>
  <si>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</si>
  <si>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</si>
  <si>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</si>
  <si>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</si>
  <si>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</si>
  <si>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</si>
  <si>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</si>
  <si>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</si>
  <si>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</si>
  <si>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</si>
  <si>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</si>
  <si>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</si>
  <si>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</si>
  <si>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</si>
  <si>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</si>
  <si>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</si>
  <si>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</si>
  <si>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</si>
  <si>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</si>
  <si>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</si>
  <si>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</si>
  <si>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</si>
  <si>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</si>
  <si>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</si>
  <si>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</si>
  <si>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</si>
  <si>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</si>
  <si>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</si>
  <si>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</si>
  <si>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</si>
  <si>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</si>
  <si>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</si>
  <si>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</si>
  <si>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</si>
  <si>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</si>
  <si>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</si>
  <si>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</si>
  <si>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</si>
  <si>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</si>
  <si>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</si>
  <si>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</si>
  <si>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</si>
  <si>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</si>
  <si>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</si>
  <si>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</si>
  <si>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</si>
  <si>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</si>
  <si>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</si>
  <si>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</si>
  <si>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</si>
  <si>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</si>
  <si>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</si>
  <si>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</si>
  <si>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</si>
  <si>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</si>
  <si>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</si>
  <si>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</si>
  <si>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</si>
  <si>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</si>
  <si>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</si>
  <si>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</si>
  <si>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</si>
  <si>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</si>
  <si>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</si>
  <si>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</si>
  <si>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</si>
  <si>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</si>
  <si>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</si>
  <si>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</si>
  <si>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</si>
  <si>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</si>
  <si>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</si>
  <si>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</si>
  <si>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</si>
  <si>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</si>
  <si>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</si>
  <si>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</si>
  <si>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</si>
  <si>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</si>
  <si>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</si>
  <si>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</si>
  <si>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</si>
  <si>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</si>
  <si>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</si>
  <si>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</si>
  <si>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</si>
  <si>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</si>
  <si>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</si>
  <si>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</si>
  <si>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</si>
  <si>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</si>
  <si>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</si>
  <si>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</si>
  <si>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</si>
  <si>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</si>
  <si>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</si>
  <si>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</si>
  <si>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</si>
  <si>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</si>
  <si>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</si>
  <si>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</si>
  <si>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</si>
  <si>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</si>
  <si>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</si>
  <si>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</si>
  <si>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</si>
  <si>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</si>
  <si>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</si>
  <si>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</si>
  <si>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</si>
  <si>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</si>
  <si>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</si>
  <si>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</si>
  <si>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</si>
  <si>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</si>
  <si>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</si>
  <si>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</si>
  <si>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</si>
  <si>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</si>
  <si>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</si>
  <si>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</si>
  <si>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</si>
  <si>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</si>
  <si>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</si>
  <si>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</si>
  <si>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</si>
  <si>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</si>
  <si>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</si>
  <si>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</si>
  <si>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</si>
  <si>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</si>
  <si>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</si>
  <si>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</si>
  <si>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</si>
  <si>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</si>
  <si>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</si>
  <si>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</si>
  <si>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</si>
  <si>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</si>
  <si>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</si>
  <si>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</si>
  <si>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</si>
  <si>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</si>
  <si>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</si>
  <si>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</si>
  <si>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</si>
  <si>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</si>
  <si>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</si>
  <si>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</si>
  <si>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</si>
  <si>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</si>
  <si>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</si>
  <si>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</si>
  <si>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</si>
  <si>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</si>
  <si>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</si>
  <si>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</si>
  <si>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</si>
  <si>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</si>
  <si>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</si>
  <si>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</si>
  <si>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</si>
  <si>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</si>
  <si>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</si>
  <si>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</si>
  <si>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</si>
  <si>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</si>
  <si>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</si>
  <si>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</si>
  <si>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</si>
  <si>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</si>
  <si>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</si>
  <si>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</si>
  <si>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</si>
  <si>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</si>
  <si>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</si>
  <si>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</si>
  <si>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</si>
  <si>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</si>
  <si>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</si>
  <si>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</si>
  <si>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</si>
  <si>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</si>
  <si>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</si>
  <si>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</si>
  <si>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</si>
  <si>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</si>
  <si>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</si>
  <si>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</si>
  <si>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</si>
  <si>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</si>
  <si>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</si>
  <si>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</si>
  <si>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</si>
  <si>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</si>
  <si>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</si>
  <si>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</si>
  <si>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</si>
  <si>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</si>
  <si>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</si>
  <si>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</si>
  <si>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</si>
  <si>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</si>
  <si>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</si>
  <si>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</si>
  <si>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</si>
  <si>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</si>
  <si>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</si>
  <si>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</si>
  <si>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</si>
  <si>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</si>
  <si>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</si>
  <si>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</si>
  <si>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</si>
  <si>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</si>
  <si>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</si>
  <si>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</si>
  <si>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</si>
  <si>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</si>
  <si>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</si>
  <si>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</si>
  <si>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</si>
  <si>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</si>
  <si>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</si>
  <si>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</si>
  <si>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</si>
  <si>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</si>
  <si>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</si>
  <si>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</si>
  <si>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</si>
  <si>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</si>
  <si>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</si>
  <si>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</si>
  <si>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</si>
  <si>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</si>
  <si>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</si>
  <si>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</si>
  <si>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</si>
  <si>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</si>
  <si>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</si>
  <si>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</si>
  <si>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</si>
  <si>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</si>
  <si>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</si>
  <si>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</si>
  <si>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</si>
  <si>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</si>
  <si>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</si>
  <si>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</si>
  <si>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</si>
  <si>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</si>
  <si>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</si>
  <si>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</si>
  <si>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</si>
  <si>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</si>
  <si>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</si>
  <si>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</si>
  <si>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</si>
  <si>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</si>
  <si>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</si>
  <si>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</si>
  <si>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</si>
  <si>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</si>
  <si>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</si>
  <si>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</si>
  <si>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</si>
  <si>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</si>
  <si>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</si>
  <si>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</si>
  <si>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</si>
  <si>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</si>
  <si>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</si>
  <si>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</si>
  <si>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</si>
  <si>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</si>
  <si>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</si>
  <si>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</si>
  <si>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</si>
  <si>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</si>
  <si>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</si>
  <si>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</si>
  <si>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</si>
  <si>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</si>
  <si>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</si>
  <si>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</si>
  <si>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</si>
  <si>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</si>
  <si>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</si>
  <si>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</si>
  <si>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</si>
  <si>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</si>
  <si>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</si>
  <si>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</si>
  <si>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</si>
  <si>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</si>
  <si>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</si>
  <si>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</si>
  <si>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</si>
  <si>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</si>
  <si>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</si>
  <si>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</si>
  <si>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</si>
  <si>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</si>
  <si>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</si>
  <si>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</si>
  <si>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</si>
  <si>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</si>
  <si>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</si>
  <si>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</si>
  <si>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</si>
  <si>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</si>
  <si>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</si>
  <si>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</si>
  <si>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</si>
  <si>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</si>
  <si>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</si>
  <si>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</si>
  <si>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</si>
  <si>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</si>
  <si>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</si>
  <si>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</si>
  <si>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</si>
  <si>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</si>
  <si>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</si>
  <si>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</si>
  <si>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</si>
  <si>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</si>
  <si>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</si>
  <si>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</si>
  <si>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</si>
  <si>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</si>
  <si>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</si>
  <si>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</si>
  <si>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</si>
  <si>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</si>
  <si>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</si>
  <si>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</si>
  <si>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</si>
  <si>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</si>
  <si>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</si>
  <si>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</si>
  <si>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</si>
  <si>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</si>
  <si>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</si>
  <si>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</si>
  <si>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</si>
  <si>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</si>
  <si>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</si>
  <si>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</si>
  <si>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</si>
  <si>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</si>
  <si>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</si>
  <si>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</si>
  <si>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</si>
  <si>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</si>
  <si>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</si>
  <si>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</si>
  <si>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</si>
  <si>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</si>
  <si>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</si>
  <si>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</si>
  <si>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</si>
  <si>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</si>
  <si>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</si>
  <si>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</si>
  <si>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</si>
  <si>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</si>
  <si>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</si>
  <si>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</si>
  <si>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</si>
  <si>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</si>
  <si>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</si>
  <si>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</si>
  <si>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</si>
  <si>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</si>
  <si>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</si>
  <si>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</si>
  <si>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</si>
  <si>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</si>
  <si>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</si>
  <si>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</si>
  <si>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</si>
  <si>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</si>
  <si>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</si>
  <si>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</si>
  <si>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</si>
  <si>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</si>
  <si>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</si>
  <si>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</si>
  <si>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</si>
  <si>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</si>
  <si>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</si>
  <si>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</si>
  <si>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</si>
  <si>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</si>
  <si>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</si>
  <si>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</si>
  <si>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</si>
  <si>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</si>
  <si>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</si>
  <si>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</si>
  <si>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</si>
  <si>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</si>
  <si>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</si>
  <si>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</si>
  <si>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</si>
  <si>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</si>
  <si>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</si>
  <si>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</si>
  <si>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</si>
  <si>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</si>
  <si>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</si>
  <si>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</si>
  <si>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</si>
  <si>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</si>
  <si>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</si>
  <si>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</si>
  <si>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</si>
  <si>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</si>
  <si>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</si>
  <si>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</si>
  <si>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</si>
  <si>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</si>
  <si>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</si>
  <si>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</si>
  <si>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</si>
  <si>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</si>
  <si>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</si>
  <si>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</si>
  <si>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</si>
  <si>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</si>
  <si>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</si>
  <si>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</si>
  <si>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</si>
  <si>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</si>
  <si>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</si>
  <si>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</si>
  <si>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</si>
  <si>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</si>
  <si>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</si>
  <si>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</si>
  <si>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</si>
  <si>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</si>
  <si>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</si>
  <si>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</si>
  <si>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</si>
  <si>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</si>
  <si>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</si>
  <si>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</si>
  <si>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</si>
  <si>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</si>
  <si>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</si>
  <si>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</si>
  <si>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</si>
  <si>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</si>
  <si>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</si>
  <si>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</si>
  <si>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</si>
  <si>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</si>
  <si>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</si>
  <si>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</si>
  <si>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</si>
  <si>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</si>
  <si>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</si>
  <si>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</si>
  <si>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</si>
  <si>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</si>
  <si>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</si>
  <si>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</si>
  <si>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</si>
  <si>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</si>
  <si>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</si>
  <si>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</si>
  <si>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</si>
  <si>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</si>
  <si>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</si>
  <si>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</si>
  <si>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</si>
  <si>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</si>
  <si>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</si>
  <si>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</si>
  <si>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</si>
  <si>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</si>
  <si>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</si>
  <si>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</si>
  <si>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</si>
  <si>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</si>
  <si>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</si>
  <si>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</si>
  <si>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</si>
  <si>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</si>
  <si>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</si>
  <si>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</si>
  <si>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</si>
  <si>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</si>
  <si>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</si>
  <si>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</si>
  <si>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</si>
  <si>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</si>
  <si>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</si>
  <si>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</si>
  <si>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</si>
  <si>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</si>
  <si>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</si>
  <si>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</si>
  <si>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</si>
  <si>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</si>
  <si>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</si>
  <si>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</si>
  <si>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</si>
  <si>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</si>
  <si>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</si>
  <si>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</si>
  <si>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</si>
  <si>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</si>
  <si>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</si>
  <si>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</si>
  <si>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</si>
  <si>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</si>
  <si>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</si>
  <si>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</si>
  <si>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</si>
  <si>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</si>
  <si>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</si>
  <si>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</si>
  <si>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</si>
  <si>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</si>
  <si>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</si>
  <si>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</si>
  <si>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</si>
  <si>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</si>
  <si>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</si>
  <si>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</si>
  <si>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</si>
  <si>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</si>
  <si>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</si>
  <si>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</si>
  <si>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</si>
  <si>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</si>
  <si>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</si>
  <si>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</si>
  <si>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</si>
  <si>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</si>
  <si>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</si>
  <si>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</si>
  <si>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</si>
  <si>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</si>
  <si>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</si>
  <si>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</si>
  <si>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</si>
  <si>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</si>
  <si>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</si>
  <si>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</si>
  <si>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</si>
  <si>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</si>
  <si>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</si>
  <si>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</si>
  <si>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</si>
  <si>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</si>
  <si>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</si>
  <si>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</si>
  <si>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</si>
  <si>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</si>
  <si>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</si>
  <si>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</si>
  <si>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</si>
  <si>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</si>
  <si>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</si>
  <si>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</si>
  <si>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</si>
  <si>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</si>
  <si>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</si>
  <si>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</si>
  <si>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</si>
  <si>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</si>
  <si>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</si>
  <si>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</si>
  <si>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</si>
  <si>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</si>
  <si>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</si>
  <si>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</si>
  <si>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</si>
  <si>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</si>
  <si>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</si>
  <si>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</si>
  <si>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</si>
  <si>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</si>
  <si>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</si>
  <si>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</si>
  <si>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</si>
  <si>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</si>
  <si>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</si>
  <si>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</si>
  <si>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</si>
  <si>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</si>
  <si>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</si>
  <si>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</si>
  <si>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</si>
  <si>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</si>
  <si>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</si>
  <si>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</si>
  <si>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</si>
  <si>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</si>
  <si>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</si>
  <si>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</si>
  <si>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</si>
  <si>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</si>
  <si>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</si>
  <si>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</si>
  <si>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</si>
  <si>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</si>
  <si>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</si>
  <si>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</si>
  <si>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</si>
  <si>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</si>
  <si>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</si>
  <si>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</si>
  <si>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</si>
  <si>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</si>
  <si>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</si>
  <si>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</si>
  <si>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</si>
  <si>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</si>
  <si>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</si>
  <si>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</si>
  <si>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</si>
  <si>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</si>
  <si>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</si>
  <si>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</si>
  <si>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</si>
  <si>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</si>
  <si>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</si>
  <si>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</si>
  <si>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</si>
  <si>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</si>
  <si>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</si>
  <si>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</si>
  <si>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</si>
  <si>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</si>
  <si>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</si>
  <si>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</si>
  <si>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</si>
  <si>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</si>
  <si>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</si>
  <si>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</si>
  <si>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</si>
  <si>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</si>
  <si>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</si>
  <si>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</si>
  <si>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</si>
  <si>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</si>
  <si>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</si>
  <si>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</si>
  <si>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</si>
  <si>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</si>
  <si>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</si>
  <si>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</si>
  <si>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</si>
  <si>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</si>
  <si>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</si>
  <si>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</si>
  <si>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</si>
  <si>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</si>
  <si>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</si>
  <si>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</si>
  <si>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</si>
  <si>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</si>
  <si>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</si>
  <si>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</si>
  <si>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</si>
  <si>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</si>
  <si>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</si>
  <si>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</si>
  <si>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</si>
  <si>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</si>
  <si>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</si>
  <si>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</si>
  <si>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</si>
  <si>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</si>
  <si>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</si>
  <si>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</si>
  <si>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</si>
  <si>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</si>
  <si>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</si>
  <si>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</si>
  <si>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</si>
  <si>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</si>
  <si>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</si>
  <si>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</si>
  <si>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</si>
  <si>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</si>
  <si>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</si>
  <si>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</si>
  <si>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</si>
  <si>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</si>
  <si>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</si>
  <si>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</si>
  <si>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</si>
  <si>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</si>
  <si>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</si>
  <si>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</si>
  <si>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</si>
  <si>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</si>
  <si>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</si>
  <si>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</si>
  <si>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</si>
  <si>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</si>
  <si>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</si>
  <si>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</si>
  <si>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</si>
  <si>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</si>
  <si>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</si>
  <si>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</si>
  <si>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</si>
  <si>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</si>
  <si>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</si>
  <si>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</si>
  <si>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</si>
  <si>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</si>
  <si>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</si>
  <si>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</si>
  <si>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</si>
  <si>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</si>
  <si>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</si>
  <si>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</si>
  <si>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</si>
  <si>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</si>
  <si>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</si>
  <si>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</si>
  <si>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</si>
  <si>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</si>
  <si>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</si>
  <si>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</si>
  <si>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</si>
  <si>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</si>
  <si>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</si>
  <si>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</si>
  <si>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</si>
  <si>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</si>
  <si>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</si>
  <si>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</si>
  <si>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</si>
  <si>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</si>
  <si>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</si>
  <si>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</si>
  <si>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</si>
  <si>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</si>
  <si>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</si>
  <si>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</si>
  <si>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</si>
  <si>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</si>
  <si>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</si>
  <si>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</si>
  <si>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</si>
  <si>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</si>
  <si>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</si>
  <si>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</si>
  <si>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</si>
  <si>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</si>
  <si>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</si>
  <si>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</si>
  <si>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</si>
  <si>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</si>
  <si>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</si>
  <si>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</si>
  <si>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</si>
  <si>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</si>
  <si>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</si>
  <si>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</si>
  <si>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</si>
  <si>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</si>
  <si>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</si>
  <si>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</si>
  <si>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</si>
  <si>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</si>
  <si>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</si>
  <si>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</si>
  <si>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</si>
  <si>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</si>
  <si>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</si>
  <si>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</si>
  <si>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</si>
  <si>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</si>
  <si>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</si>
  <si>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</si>
  <si>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</si>
  <si>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</si>
  <si>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</si>
  <si>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</si>
  <si>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</si>
  <si>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</si>
  <si>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</si>
  <si>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</si>
  <si>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</si>
  <si>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</si>
  <si>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</si>
  <si>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</si>
  <si>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</si>
  <si>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</si>
  <si>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</si>
  <si>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</si>
  <si>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</si>
  <si>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</si>
  <si>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</si>
  <si>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</si>
  <si>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</si>
  <si>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</si>
  <si>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</si>
  <si>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</si>
  <si>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</si>
  <si>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</si>
  <si>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</si>
  <si>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</si>
  <si>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</si>
  <si>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</si>
  <si>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</si>
  <si>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</si>
  <si>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</si>
  <si>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</si>
  <si>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</si>
  <si>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</si>
  <si>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</si>
  <si>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</si>
  <si>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</si>
  <si>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</si>
  <si>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</si>
  <si>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</si>
  <si>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</si>
  <si>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</si>
  <si>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</si>
  <si>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</si>
  <si>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</si>
  <si>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</si>
  <si>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</si>
  <si>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</si>
  <si>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</si>
  <si>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</si>
  <si>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</si>
  <si>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</si>
  <si>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</si>
  <si>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</si>
  <si>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</si>
  <si>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</si>
  <si>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</si>
  <si>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</si>
  <si>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</si>
  <si>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</si>
  <si>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</si>
  <si>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</si>
  <si>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</si>
  <si>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</si>
  <si>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</si>
  <si>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</si>
  <si>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</si>
  <si>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</si>
  <si>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</si>
  <si>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</si>
  <si>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</si>
  <si>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</si>
  <si>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</si>
  <si>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</si>
  <si>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</si>
  <si>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</si>
  <si>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</si>
  <si>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</si>
  <si>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</si>
  <si>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</si>
  <si>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</si>
  <si>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</si>
  <si>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</si>
  <si>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</si>
  <si>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</si>
  <si>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</si>
  <si>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</si>
  <si>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</si>
  <si>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</si>
  <si>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</si>
  <si>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</si>
  <si>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</si>
  <si>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</si>
  <si>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</si>
  <si>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</si>
  <si>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</si>
  <si>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</si>
  <si>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</si>
  <si>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</si>
  <si>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</si>
  <si>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</si>
  <si>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</si>
  <si>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</si>
  <si>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</si>
  <si>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</si>
  <si>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</si>
  <si>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</si>
  <si>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</si>
  <si>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</si>
  <si>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</si>
  <si>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</si>
  <si>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</si>
  <si>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</si>
  <si>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</si>
  <si>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</si>
  <si>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</si>
  <si>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</si>
  <si>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</si>
  <si>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</si>
  <si>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</si>
  <si>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</si>
  <si>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</si>
  <si>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</si>
  <si>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</si>
  <si>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</si>
  <si>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</si>
  <si>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</si>
  <si>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</si>
  <si>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</si>
  <si>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</si>
  <si>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</si>
  <si>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</si>
  <si>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</si>
  <si>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</si>
  <si>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</si>
  <si>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</si>
  <si>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</si>
  <si>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</si>
  <si>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</si>
  <si>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</si>
  <si>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</si>
  <si>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</si>
  <si>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</si>
  <si>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</si>
  <si>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</si>
  <si>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</si>
  <si>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</si>
  <si>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</si>
  <si>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</si>
  <si>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</si>
  <si>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</si>
  <si>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</si>
  <si>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</si>
  <si>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</si>
  <si>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</si>
  <si>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</si>
  <si>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</si>
  <si>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</si>
  <si>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</si>
  <si>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</si>
  <si>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</si>
  <si>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</si>
  <si>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</si>
  <si>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</si>
  <si>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</si>
  <si>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</si>
  <si>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</si>
  <si>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</si>
  <si>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</si>
  <si>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</si>
  <si>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</si>
  <si>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</si>
  <si>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</si>
  <si>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</si>
  <si>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</si>
  <si>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</si>
  <si>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</si>
  <si>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</si>
  <si>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</si>
  <si>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</si>
  <si>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</si>
  <si>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</si>
  <si>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</si>
  <si>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</si>
  <si>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</si>
  <si>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</si>
  <si>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</si>
  <si>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</si>
  <si>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</si>
  <si>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</si>
  <si>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</si>
  <si>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</si>
  <si>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</si>
  <si>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</si>
  <si>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</si>
  <si>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</si>
  <si>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</si>
  <si>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</si>
  <si>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</si>
  <si>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</si>
  <si>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</si>
  <si>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</si>
  <si>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</si>
  <si>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</si>
  <si>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</si>
  <si>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</si>
  <si>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</si>
  <si>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</si>
  <si>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</si>
  <si>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</si>
  <si>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</si>
  <si>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</si>
  <si>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</si>
  <si>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</si>
  <si>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</si>
  <si>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</si>
  <si>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</si>
  <si>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</si>
  <si>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</si>
  <si>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</si>
  <si>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</si>
  <si>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</si>
  <si>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</si>
  <si>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</si>
  <si>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</si>
  <si>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</si>
  <si>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</si>
  <si>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</si>
  <si>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</si>
  <si>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</si>
  <si>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</si>
  <si>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</si>
  <si>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</si>
  <si>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</si>
  <si>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</si>
  <si>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</si>
  <si>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</si>
  <si>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</si>
  <si>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</si>
  <si>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</si>
  <si>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</si>
  <si>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</si>
  <si>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</si>
  <si>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</si>
  <si>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</si>
  <si>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</si>
  <si>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</si>
  <si>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</si>
  <si>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</si>
  <si>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</si>
  <si>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</si>
  <si>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</si>
  <si>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</si>
  <si>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</si>
  <si>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</si>
  <si>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</si>
  <si>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</si>
  <si>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</si>
  <si>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</si>
  <si>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</si>
  <si>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</si>
  <si>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</si>
  <si>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</si>
  <si>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</si>
  <si>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</si>
  <si>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</si>
  <si>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</si>
  <si>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</si>
  <si>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</si>
  <si>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</si>
  <si>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</si>
  <si>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</si>
  <si>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</si>
  <si>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</si>
  <si>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</si>
  <si>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</si>
  <si>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</si>
  <si>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</si>
  <si>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</si>
  <si>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</si>
  <si>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</si>
  <si>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</si>
  <si>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</si>
  <si>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</si>
  <si>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</si>
  <si>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</si>
  <si>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</si>
  <si>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</si>
  <si>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</si>
  <si>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</si>
  <si>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</si>
  <si>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</si>
  <si>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</si>
  <si>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</si>
  <si>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</si>
  <si>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</si>
  <si>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</si>
  <si>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</si>
  <si>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</si>
  <si>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</si>
  <si>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</si>
  <si>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</si>
  <si>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</si>
  <si>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</si>
  <si>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</si>
  <si>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</si>
  <si>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</si>
  <si>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</si>
  <si>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</si>
  <si>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</si>
  <si>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</si>
  <si>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</si>
  <si>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</si>
  <si>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</si>
  <si>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</si>
  <si>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</si>
  <si>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</si>
  <si>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</si>
  <si>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</si>
  <si>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</si>
  <si>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</si>
  <si>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</si>
  <si>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</si>
  <si>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</si>
  <si>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</si>
  <si>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</si>
  <si>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</si>
  <si>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</si>
  <si>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</si>
  <si>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</si>
  <si>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</si>
  <si>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</si>
  <si>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</si>
  <si>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</si>
  <si>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</si>
  <si>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</si>
  <si>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</si>
  <si>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</si>
  <si>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</si>
  <si>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</si>
  <si>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</si>
  <si>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</si>
  <si>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</si>
  <si>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</si>
  <si>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</si>
  <si>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</si>
  <si>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</si>
  <si>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</si>
  <si>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</si>
  <si>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</si>
  <si>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</si>
  <si>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</si>
  <si>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</si>
  <si>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</si>
  <si>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</si>
  <si>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</si>
  <si>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</si>
  <si>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</si>
  <si>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</si>
  <si>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</si>
  <si>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</si>
  <si>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</si>
  <si>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</si>
  <si>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</si>
  <si>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</si>
  <si>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</si>
  <si>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</si>
  <si>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</si>
  <si>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</si>
  <si>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</si>
  <si>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</si>
  <si>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</si>
  <si>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</si>
  <si>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</si>
  <si>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</si>
  <si>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</si>
  <si>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</si>
  <si>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</si>
  <si>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</si>
  <si>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</si>
  <si>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</si>
  <si>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</si>
  <si>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</si>
  <si>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</si>
  <si>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</si>
  <si>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</si>
  <si>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</si>
  <si>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</si>
  <si>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</si>
  <si>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</si>
  <si>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</si>
  <si>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</si>
  <si>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</si>
  <si>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</si>
  <si>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</si>
  <si>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</si>
  <si>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</si>
  <si>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</si>
  <si>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</si>
  <si>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</si>
  <si>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</si>
  <si>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</si>
  <si>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</si>
  <si>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</si>
  <si>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</si>
  <si>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</si>
  <si>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</si>
  <si>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</si>
  <si>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</si>
  <si>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</si>
  <si>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</si>
  <si>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</si>
  <si>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</si>
  <si>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</si>
  <si>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</si>
  <si>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</si>
  <si>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</si>
  <si>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</si>
  <si>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</si>
  <si>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</si>
  <si>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</si>
  <si>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</si>
  <si>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</si>
  <si>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</si>
  <si>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</si>
  <si>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</si>
  <si>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</si>
  <si>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</si>
  <si>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</si>
  <si>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</si>
  <si>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</si>
  <si>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</si>
  <si>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</si>
  <si>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</si>
  <si>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</si>
  <si>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</si>
  <si>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</si>
  <si>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</si>
  <si>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</si>
  <si>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</si>
  <si>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</si>
  <si>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</si>
  <si>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</si>
  <si>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</si>
  <si>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</si>
  <si>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</si>
  <si>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</si>
  <si>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</si>
  <si>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</si>
  <si>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</si>
  <si>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</si>
  <si>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</si>
  <si>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</si>
  <si>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</si>
  <si>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</si>
  <si>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</si>
  <si>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</si>
  <si>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</si>
  <si>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</si>
  <si>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</si>
  <si>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</si>
  <si>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</si>
  <si>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</si>
  <si>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</si>
  <si>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</si>
  <si>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</si>
  <si>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</si>
  <si>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</si>
  <si>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</si>
  <si>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</si>
  <si>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</si>
  <si>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</si>
  <si>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</si>
  <si>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</si>
  <si>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</si>
  <si>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</si>
  <si>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</si>
  <si>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</si>
  <si>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</si>
  <si>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</si>
  <si>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</si>
  <si>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</si>
  <si>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</si>
  <si>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</si>
  <si>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</si>
  <si>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</si>
  <si>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</si>
  <si>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</si>
  <si>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</si>
  <si>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</si>
  <si>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</si>
  <si>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</si>
  <si>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</si>
  <si>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</si>
  <si>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</si>
  <si>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</si>
  <si>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</si>
  <si>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</si>
  <si>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</si>
  <si>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</si>
  <si>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</si>
  <si>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</si>
  <si>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</si>
  <si>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</si>
  <si>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</si>
  <si>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</si>
  <si>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</si>
  <si>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</si>
  <si>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</si>
  <si>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</si>
  <si>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</si>
  <si>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</si>
  <si>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</si>
  <si>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</si>
  <si>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</si>
  <si>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</si>
  <si>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</si>
  <si>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</si>
  <si>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</si>
  <si>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</si>
  <si>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</si>
  <si>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</si>
  <si>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</si>
  <si>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</si>
  <si>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</si>
  <si>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</si>
  <si>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</si>
  <si>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</si>
  <si>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</si>
  <si>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</si>
  <si>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</si>
  <si>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</si>
  <si>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</si>
  <si>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</si>
  <si>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</si>
  <si>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</si>
  <si>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</si>
  <si>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</si>
  <si>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</si>
  <si>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</si>
  <si>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</si>
  <si>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</si>
  <si>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</si>
  <si>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</si>
  <si>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</si>
  <si>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</si>
  <si>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</si>
  <si>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</si>
  <si>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</si>
  <si>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</si>
  <si>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</si>
  <si>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</si>
  <si>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</si>
  <si>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</si>
  <si>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</si>
  <si>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</si>
  <si>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</si>
  <si>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</si>
  <si>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</si>
  <si>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</si>
  <si>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</si>
  <si>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</si>
  <si>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</si>
  <si>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</si>
  <si>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</si>
  <si>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</si>
  <si>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</si>
  <si>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</si>
  <si>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</si>
  <si>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</si>
  <si>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</si>
  <si>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</si>
  <si>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</si>
  <si>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</si>
  <si>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</si>
  <si>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</si>
  <si>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</si>
  <si>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</si>
  <si>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</si>
  <si>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</si>
  <si>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</si>
  <si>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</si>
  <si>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</si>
  <si>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</si>
  <si>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</si>
  <si>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</si>
  <si>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</si>
  <si>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</si>
  <si>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</si>
  <si>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</si>
  <si>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</si>
  <si>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</si>
  <si>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</si>
  <si>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</si>
  <si>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</si>
  <si>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</si>
  <si>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</si>
  <si>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</si>
  <si>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</si>
  <si>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</si>
  <si>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</si>
  <si>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</si>
  <si>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</si>
  <si>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</si>
  <si>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</si>
  <si>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</si>
  <si>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</si>
  <si>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</si>
  <si>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</si>
  <si>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</si>
  <si>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</si>
  <si>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</si>
  <si>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</si>
  <si>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</si>
  <si>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</si>
  <si>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</si>
  <si>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</si>
  <si>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</si>
  <si>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</si>
  <si>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</si>
  <si>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</si>
  <si>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</si>
  <si>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</si>
  <si>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</si>
  <si>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</si>
  <si>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</si>
  <si>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</si>
  <si>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</si>
  <si>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</si>
  <si>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</si>
  <si>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</si>
  <si>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</si>
  <si>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</si>
  <si>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</si>
  <si>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</si>
  <si>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</si>
  <si>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</si>
  <si>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</si>
  <si>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</si>
  <si>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</si>
  <si>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</si>
  <si>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</si>
  <si>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</si>
  <si>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</si>
  <si>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</si>
  <si>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</si>
  <si>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</si>
  <si>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</si>
  <si>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</si>
  <si>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</si>
  <si>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</si>
  <si>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</si>
  <si>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</si>
  <si>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</si>
  <si>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</si>
  <si>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</si>
  <si>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</si>
  <si>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</si>
  <si>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</si>
  <si>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</si>
  <si>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</si>
  <si>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</si>
  <si>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</si>
  <si>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</si>
  <si>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</si>
  <si>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</si>
  <si>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</si>
  <si>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</si>
  <si>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</si>
  <si>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</si>
  <si>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</si>
  <si>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</si>
  <si>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</si>
  <si>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</si>
  <si>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</si>
  <si>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</si>
  <si>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</si>
  <si>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</si>
  <si>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</si>
  <si>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</si>
  <si>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</si>
  <si>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</si>
  <si>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</si>
  <si>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</si>
  <si>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</si>
  <si>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</si>
  <si>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</si>
  <si>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</si>
  <si>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</si>
  <si>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</si>
  <si>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</si>
  <si>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</si>
  <si>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</si>
  <si>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</si>
  <si>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</si>
  <si>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</si>
  <si>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</si>
  <si>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</si>
  <si>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</si>
  <si>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</si>
  <si>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</si>
  <si>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</si>
  <si>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</si>
  <si>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</si>
  <si>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</si>
  <si>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</si>
  <si>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</si>
  <si>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</si>
  <si>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</si>
  <si>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</si>
  <si>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</si>
  <si>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</si>
  <si>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</si>
  <si>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</si>
  <si>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</si>
  <si>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</si>
  <si>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</si>
  <si>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</si>
  <si>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</si>
  <si>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</si>
  <si>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</si>
  <si>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</si>
  <si>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</si>
  <si>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</si>
  <si>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</si>
  <si>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</si>
  <si>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</si>
  <si>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</si>
  <si>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</si>
  <si>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</si>
  <si>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</si>
  <si>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</si>
  <si>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</si>
  <si>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</si>
  <si>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</si>
  <si>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</si>
  <si>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</si>
  <si>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</si>
  <si>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</si>
  <si>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</si>
  <si>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</si>
  <si>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</si>
  <si>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</si>
  <si>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</si>
  <si>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</si>
  <si>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</si>
  <si>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</si>
  <si>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</si>
  <si>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</si>
  <si>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</si>
  <si>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</si>
  <si>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</si>
  <si>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</si>
  <si>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</si>
  <si>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</si>
  <si>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</si>
  <si>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</si>
  <si>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</si>
  <si>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</si>
  <si>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</si>
  <si>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</si>
  <si>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</si>
  <si>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</si>
  <si>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</si>
  <si>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</si>
  <si>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</si>
  <si>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</si>
  <si>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</si>
  <si>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</si>
  <si>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</si>
  <si>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</si>
  <si>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</si>
  <si>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</si>
  <si>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</si>
  <si>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</si>
  <si>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</si>
  <si>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</si>
  <si>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</si>
  <si>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</si>
  <si>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</si>
  <si>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</si>
  <si>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</si>
  <si>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</si>
  <si>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</si>
  <si>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</si>
  <si>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</si>
  <si>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</si>
  <si>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</si>
  <si>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</si>
  <si>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</si>
  <si>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</si>
  <si>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</si>
  <si>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</si>
  <si>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</si>
  <si>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</si>
  <si>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</si>
  <si>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</si>
  <si>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</si>
  <si>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</si>
  <si>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</si>
  <si>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</si>
  <si>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</si>
  <si>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</si>
  <si>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</si>
  <si>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</si>
  <si>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</si>
  <si>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</si>
  <si>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</si>
  <si>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</si>
  <si>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</si>
  <si>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</si>
  <si>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</si>
  <si>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</si>
  <si>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</si>
  <si>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</si>
  <si>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</si>
  <si>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</si>
  <si>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</si>
  <si>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</si>
  <si>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</si>
  <si>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</si>
  <si>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</si>
  <si>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</si>
  <si>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</si>
  <si>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</si>
  <si>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</si>
  <si>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</si>
  <si>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</si>
  <si>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</si>
  <si>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</si>
  <si>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</si>
  <si>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</si>
  <si>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</si>
  <si>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</si>
  <si>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</si>
  <si>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</si>
  <si>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</si>
  <si>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</si>
  <si>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</si>
  <si>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</si>
  <si>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</si>
  <si>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</si>
  <si>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</si>
  <si>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</si>
  <si>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</si>
  <si>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</si>
  <si>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</si>
  <si>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</si>
  <si>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</si>
  <si>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</si>
  <si>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</si>
  <si>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</si>
  <si>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</si>
  <si>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</si>
  <si>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</si>
  <si>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</si>
  <si>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</si>
  <si>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</si>
  <si>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</si>
  <si>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</si>
  <si>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</si>
  <si>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</si>
  <si>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</si>
  <si>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</si>
  <si>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</si>
  <si>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</si>
  <si>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</si>
  <si>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</si>
  <si>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</si>
  <si>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</si>
  <si>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</si>
  <si>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</si>
  <si>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</si>
  <si>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</si>
  <si>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</si>
  <si>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</si>
  <si>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</si>
  <si>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</si>
  <si>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</si>
  <si>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</si>
  <si>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</si>
  <si>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</si>
  <si>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</si>
  <si>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</si>
  <si>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</si>
  <si>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</si>
  <si>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</si>
  <si>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</si>
  <si>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</si>
  <si>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</si>
  <si>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</si>
  <si>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</si>
  <si>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</si>
  <si>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</si>
  <si>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</si>
  <si>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</si>
  <si>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</si>
  <si>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</si>
  <si>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</si>
  <si>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</si>
  <si>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</si>
  <si>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</si>
  <si>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</si>
  <si>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</si>
  <si>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</si>
  <si>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</si>
  <si>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</si>
  <si>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</si>
  <si>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</si>
  <si>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</si>
  <si>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</si>
  <si>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</si>
  <si>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</si>
  <si>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</si>
  <si>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</si>
  <si>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</si>
  <si>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</si>
  <si>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</si>
  <si>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</si>
  <si>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</si>
  <si>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</si>
  <si>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</si>
  <si>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</si>
  <si>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</si>
  <si>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</si>
  <si>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</si>
  <si>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</si>
  <si>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</si>
  <si>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</si>
  <si>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</si>
  <si>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</si>
  <si>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</si>
  <si>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</si>
  <si>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</si>
  <si>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</si>
  <si>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</si>
  <si>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</si>
  <si>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</si>
  <si>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</si>
  <si>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</si>
  <si>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</si>
  <si>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</si>
  <si>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</si>
  <si>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</si>
  <si>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</si>
  <si>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</si>
  <si>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</si>
  <si>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</si>
  <si>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</si>
  <si>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</si>
  <si>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</si>
  <si>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</si>
  <si>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</si>
  <si>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</si>
  <si>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</si>
  <si>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</si>
  <si>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</si>
  <si>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</si>
  <si>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</si>
  <si>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</si>
  <si>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</si>
  <si>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</si>
  <si>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</si>
  <si>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</si>
  <si>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</si>
  <si>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</si>
  <si>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</si>
  <si>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</si>
  <si>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</si>
  <si>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</si>
  <si>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</si>
  <si>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</si>
  <si>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</si>
  <si>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</si>
  <si>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</si>
  <si>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</si>
  <si>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</si>
  <si>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</si>
  <si>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</si>
  <si>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</si>
  <si>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</si>
  <si>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</si>
  <si>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</si>
  <si>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</si>
  <si>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</si>
  <si>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</si>
  <si>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</si>
  <si>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</si>
  <si>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</si>
  <si>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</si>
  <si>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</si>
  <si>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</si>
  <si>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</si>
  <si>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</si>
  <si>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</si>
  <si>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</si>
  <si>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</si>
  <si>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</si>
  <si>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</si>
  <si>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</si>
  <si>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</si>
  <si>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</si>
  <si>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</si>
  <si>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</si>
  <si>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</si>
  <si>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</si>
  <si>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</si>
  <si>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</si>
  <si>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</si>
  <si>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</si>
  <si>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</si>
  <si>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</si>
  <si>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</si>
  <si>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</si>
  <si>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</si>
  <si>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</si>
  <si>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</si>
  <si>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</si>
  <si>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</si>
  <si>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</si>
  <si>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</si>
  <si>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</si>
  <si>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</si>
  <si>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</si>
  <si>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</si>
  <si>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</si>
  <si>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</si>
  <si>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</si>
  <si>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</si>
  <si>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</si>
  <si>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</si>
  <si>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</si>
  <si>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</si>
  <si>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</si>
  <si>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</si>
  <si>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</si>
  <si>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</si>
  <si>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</si>
  <si>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</si>
  <si>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</si>
  <si>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</si>
  <si>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</si>
  <si>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</si>
  <si>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</si>
  <si>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</si>
  <si>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</si>
  <si>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</si>
  <si>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</si>
  <si>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</si>
  <si>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</si>
  <si>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</si>
  <si>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</si>
  <si>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</si>
  <si>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</si>
  <si>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</si>
  <si>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</si>
  <si>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</si>
  <si>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</si>
  <si>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</si>
  <si>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</si>
  <si>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</si>
  <si>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</si>
  <si>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</si>
  <si>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</si>
  <si>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</si>
  <si>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</si>
  <si>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</si>
  <si>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</si>
  <si>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</si>
  <si>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</si>
  <si>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</si>
  <si>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</si>
  <si>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</si>
  <si>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</si>
  <si>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</si>
  <si>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</si>
  <si>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</si>
  <si>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</si>
  <si>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</si>
  <si>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</si>
  <si>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</si>
  <si>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</si>
  <si>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</si>
  <si>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</si>
  <si>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</si>
  <si>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</si>
  <si>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</si>
  <si>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</si>
  <si>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</si>
  <si>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</si>
  <si>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</si>
  <si>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</si>
  <si>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</si>
  <si>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</si>
  <si>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</si>
  <si>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</si>
  <si>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</si>
  <si>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</si>
  <si>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</si>
  <si>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</si>
  <si>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</si>
  <si>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</si>
  <si>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</si>
  <si>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</si>
  <si>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</si>
  <si>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</si>
  <si>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</si>
  <si>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</si>
  <si>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</si>
  <si>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</si>
  <si>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</si>
  <si>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</si>
  <si>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</si>
  <si>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</si>
  <si>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</si>
  <si>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</si>
  <si>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</si>
  <si>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</si>
  <si>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</si>
  <si>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</si>
  <si>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</si>
  <si>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</si>
  <si>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</si>
  <si>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</si>
  <si>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</si>
  <si>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</si>
  <si>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</si>
  <si>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</si>
  <si>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</si>
  <si>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</si>
  <si>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</si>
  <si>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</si>
  <si>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</si>
  <si>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</si>
  <si>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</si>
  <si>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</si>
  <si>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</si>
  <si>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</si>
  <si>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</si>
  <si>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</si>
  <si>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</si>
  <si>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</si>
  <si>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</si>
  <si>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</si>
  <si>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</si>
  <si>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</si>
  <si>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</si>
  <si>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</si>
  <si>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</si>
  <si>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</si>
  <si>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</si>
  <si>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</si>
  <si>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</si>
  <si>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</si>
  <si>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</si>
  <si>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</si>
  <si>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</si>
  <si>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</si>
  <si>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</si>
  <si>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</si>
  <si>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</si>
  <si>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</si>
  <si>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</si>
  <si>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</si>
  <si>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</si>
  <si>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</si>
  <si>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</si>
  <si>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</si>
  <si>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</si>
  <si>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</si>
  <si>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</si>
  <si>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</si>
  <si>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</si>
  <si>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</si>
  <si>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</si>
  <si>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</si>
  <si>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</si>
  <si>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</si>
  <si>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</si>
  <si>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</si>
  <si>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</si>
  <si>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</si>
  <si>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</si>
  <si>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</si>
  <si>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</si>
  <si>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</si>
  <si>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</si>
  <si>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</si>
  <si>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</si>
  <si>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</si>
  <si>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</si>
  <si>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</si>
  <si>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</si>
  <si>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</si>
  <si>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</si>
  <si>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</si>
  <si>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</si>
  <si>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</si>
  <si>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</si>
  <si>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</si>
  <si>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</si>
  <si>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</si>
  <si>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</si>
  <si>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</si>
  <si>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</si>
  <si>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</si>
  <si>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</si>
  <si>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</si>
  <si>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</si>
  <si>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</si>
  <si>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</si>
  <si>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</si>
  <si>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</si>
  <si>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</si>
  <si>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</si>
  <si>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</si>
  <si>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</si>
  <si>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</si>
  <si>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</si>
  <si>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</si>
  <si>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</si>
  <si>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</si>
  <si>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</si>
  <si>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</si>
  <si>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</si>
  <si>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</si>
  <si>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</si>
  <si>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</si>
  <si>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</si>
  <si>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</si>
  <si>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</si>
  <si>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</si>
  <si>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</si>
  <si>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</si>
  <si>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</si>
  <si>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</si>
  <si>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</si>
  <si>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</si>
  <si>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</si>
  <si>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</si>
  <si>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</si>
  <si>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</si>
  <si>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</si>
  <si>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</si>
  <si>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</si>
  <si>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</si>
  <si>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</si>
  <si>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</si>
  <si>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</si>
  <si>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</si>
  <si>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</si>
  <si>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</si>
  <si>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</si>
  <si>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</si>
  <si>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</si>
  <si>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</si>
  <si>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</si>
  <si>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</si>
  <si>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</si>
  <si>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</si>
  <si>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</si>
  <si>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</si>
  <si>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</si>
  <si>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</si>
  <si>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</si>
  <si>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</si>
  <si>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</si>
  <si>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</si>
  <si>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</si>
  <si>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</si>
  <si>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</si>
  <si>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</si>
  <si>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</si>
  <si>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</si>
  <si>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</si>
  <si>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</si>
  <si>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</si>
  <si>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</si>
  <si>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</si>
  <si>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</si>
  <si>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</si>
  <si>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</si>
  <si>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</si>
  <si>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</si>
  <si>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</si>
  <si>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</si>
  <si>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</si>
  <si>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</si>
  <si>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</si>
  <si>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</si>
  <si>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</si>
  <si>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</si>
  <si>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</si>
  <si>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</si>
  <si>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</si>
  <si>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</si>
  <si>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</si>
  <si>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</si>
  <si>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</si>
  <si>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</si>
  <si>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</si>
  <si>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</si>
  <si>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</si>
  <si>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</si>
  <si>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</si>
  <si>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</si>
  <si>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</si>
  <si>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</si>
  <si>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</si>
  <si>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</si>
  <si>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</si>
  <si>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</si>
  <si>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</si>
  <si>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</si>
  <si>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</si>
  <si>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</si>
  <si>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</si>
  <si>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</si>
  <si>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</si>
  <si>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</si>
  <si>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</si>
  <si>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</si>
  <si>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</si>
  <si>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</si>
  <si>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</si>
  <si>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</si>
  <si>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</si>
  <si>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</si>
  <si>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</si>
  <si>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</si>
  <si>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</si>
  <si>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</si>
  <si>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</si>
  <si>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</si>
  <si>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</si>
  <si>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</si>
  <si>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</si>
  <si>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</si>
  <si>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</si>
  <si>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</si>
  <si>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</si>
  <si>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</si>
  <si>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</si>
  <si>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</si>
  <si>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</si>
  <si>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</si>
  <si>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</si>
  <si>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</si>
  <si>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</si>
  <si>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</si>
  <si>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</si>
  <si>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</si>
  <si>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</si>
  <si>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</si>
  <si>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</si>
  <si>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</si>
  <si>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</si>
  <si>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</si>
  <si>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</si>
  <si>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</si>
  <si>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</si>
  <si>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</si>
  <si>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</si>
  <si>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</si>
  <si>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</si>
  <si>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</si>
  <si>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</si>
  <si>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</si>
  <si>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</si>
  <si>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</si>
  <si>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</si>
  <si>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</si>
  <si>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</si>
  <si>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</si>
  <si>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</si>
  <si>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</si>
  <si>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</si>
  <si>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</si>
  <si>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</si>
  <si>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</si>
  <si>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</si>
  <si>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</si>
  <si>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</si>
  <si>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</si>
  <si>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</si>
  <si>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</si>
  <si>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</si>
  <si>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</si>
  <si>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</si>
  <si>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</si>
  <si>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</si>
  <si>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</si>
  <si>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</si>
  <si>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</si>
  <si>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</si>
  <si>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</si>
  <si>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</si>
  <si>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</si>
  <si>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</si>
  <si>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</si>
  <si>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</si>
  <si>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</si>
  <si>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</si>
  <si>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</si>
  <si>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</si>
  <si>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</si>
  <si>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</si>
  <si>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</si>
  <si>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</si>
  <si>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</si>
  <si>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</si>
  <si>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</si>
  <si>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</si>
  <si>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</si>
  <si>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</si>
  <si>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</si>
  <si>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</si>
  <si>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</si>
  <si>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</si>
  <si>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</si>
  <si>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</si>
  <si>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</si>
  <si>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</si>
  <si>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</si>
  <si>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</si>
  <si>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</si>
  <si>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</si>
  <si>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</si>
  <si>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</si>
  <si>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</si>
  <si>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</si>
  <si>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</si>
  <si>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</si>
  <si>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</si>
  <si>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</si>
  <si>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</si>
  <si>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</si>
  <si>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</si>
  <si>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</si>
  <si>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</si>
  <si>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</si>
  <si>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</si>
  <si>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</si>
  <si>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</si>
  <si>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</si>
  <si>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</si>
  <si>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</si>
  <si>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</si>
  <si>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</si>
  <si>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</si>
  <si>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</si>
  <si>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</si>
  <si>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</si>
  <si>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</si>
  <si>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</si>
  <si>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</si>
  <si>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</si>
  <si>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</si>
  <si>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</si>
  <si>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</si>
  <si>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</si>
  <si>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</si>
  <si>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</si>
  <si>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</si>
  <si>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</si>
  <si>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</si>
  <si>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</si>
  <si>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</si>
  <si>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</si>
  <si>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</si>
  <si>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</si>
  <si>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</si>
  <si>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</si>
  <si>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</si>
  <si>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</si>
  <si>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</si>
  <si>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</si>
  <si>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</si>
  <si>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</si>
  <si>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</si>
  <si>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</si>
  <si>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</si>
  <si>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</si>
  <si>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</si>
  <si>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</si>
  <si>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</si>
  <si>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</si>
  <si>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</si>
  <si>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</si>
  <si>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</si>
  <si>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</si>
  <si>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</si>
  <si>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</si>
  <si>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</si>
  <si>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</si>
  <si>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</si>
  <si>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</si>
  <si>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</si>
  <si>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</si>
  <si>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</si>
  <si>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</si>
  <si>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</si>
  <si>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</si>
  <si>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</si>
  <si>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</si>
  <si>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</si>
  <si>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</si>
  <si>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</si>
  <si>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</si>
  <si>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</si>
  <si>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</si>
  <si>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</si>
  <si>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</si>
  <si>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</si>
  <si>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</si>
  <si>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</si>
  <si>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</si>
  <si>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</si>
  <si>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</si>
  <si>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</si>
  <si>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</si>
  <si>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</si>
  <si>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</si>
  <si>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</si>
  <si>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</si>
  <si>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</si>
  <si>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</si>
  <si>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</si>
  <si>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</si>
  <si>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</si>
  <si>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</si>
  <si>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</si>
  <si>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</si>
  <si>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</si>
  <si>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</si>
  <si>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</si>
  <si>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</si>
  <si>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</si>
  <si>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</si>
  <si>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</si>
  <si>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</si>
  <si>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</si>
  <si>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</si>
  <si>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</si>
  <si>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</si>
  <si>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</si>
  <si>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</si>
  <si>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</si>
  <si>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</si>
  <si>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</si>
  <si>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</si>
  <si>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</si>
  <si>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</si>
  <si>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</si>
  <si>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</si>
  <si>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</si>
  <si>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</si>
  <si>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</si>
  <si>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</si>
  <si>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</si>
  <si>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</si>
  <si>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</si>
  <si>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</si>
  <si>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</si>
  <si>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</si>
  <si>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</si>
  <si>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</si>
  <si>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</si>
  <si>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</si>
  <si>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</si>
  <si>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</si>
  <si>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</si>
  <si>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</si>
  <si>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</si>
  <si>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</si>
  <si>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</si>
  <si>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</si>
  <si>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</si>
  <si>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</si>
  <si>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</si>
  <si>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</si>
  <si>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</si>
  <si>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</si>
  <si>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</si>
  <si>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</si>
  <si>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</si>
  <si>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</si>
  <si>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</si>
  <si>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</si>
  <si>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</si>
  <si>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</si>
  <si>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</si>
  <si>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</si>
  <si>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</si>
  <si>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</si>
  <si>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</si>
  <si>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</si>
  <si>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</si>
  <si>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</si>
  <si>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</si>
  <si>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</si>
  <si>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</si>
  <si>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</si>
  <si>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</si>
  <si>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</si>
  <si>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</si>
  <si>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</si>
  <si>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</si>
  <si>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</si>
  <si>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</si>
  <si>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</si>
  <si>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</si>
  <si>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</si>
  <si>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</si>
  <si>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</si>
  <si>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</si>
  <si>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</si>
  <si>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</si>
  <si>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</si>
  <si>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</si>
  <si>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</si>
  <si>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</si>
  <si>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</si>
  <si>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</si>
  <si>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</si>
  <si>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</si>
  <si>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</si>
  <si>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</si>
  <si>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</si>
  <si>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</si>
  <si>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</si>
  <si>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</si>
  <si>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</si>
  <si>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</si>
  <si>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</si>
  <si>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</si>
  <si>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</si>
  <si>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</si>
  <si>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</si>
  <si>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</si>
  <si>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</si>
  <si>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</si>
  <si>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</si>
  <si>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</si>
  <si>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</si>
  <si>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</si>
  <si>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</si>
  <si>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</si>
  <si>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</si>
  <si>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</si>
  <si>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</si>
  <si>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</si>
  <si>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</si>
  <si>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</si>
  <si>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</si>
  <si>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</si>
  <si>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</si>
  <si>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</si>
  <si>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</si>
  <si>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</si>
  <si>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</si>
  <si>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</si>
  <si>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</si>
  <si>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</si>
  <si>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</si>
  <si>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</si>
  <si>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</si>
  <si>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</si>
  <si>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</si>
  <si>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</si>
  <si>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</si>
  <si>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</si>
  <si>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</si>
  <si>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</si>
  <si>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</si>
  <si>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</si>
  <si>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</si>
  <si>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</si>
  <si>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</si>
  <si>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</si>
  <si>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</si>
  <si>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</si>
  <si>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</si>
  <si>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</si>
  <si>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</si>
  <si>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</si>
  <si>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</si>
  <si>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</si>
  <si>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</si>
  <si>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</si>
  <si>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</si>
  <si>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</si>
  <si>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</si>
  <si>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</si>
  <si>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</si>
  <si>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</si>
  <si>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</si>
  <si>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</si>
  <si>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</si>
  <si>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</si>
  <si>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</si>
  <si>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</si>
  <si>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</si>
  <si>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</si>
  <si>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</si>
  <si>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</si>
  <si>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</si>
  <si>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</si>
  <si>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</si>
  <si>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</si>
  <si>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</si>
  <si>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</si>
  <si>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</si>
  <si>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</si>
  <si>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</si>
  <si>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</si>
  <si>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</si>
  <si>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</si>
  <si>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</si>
  <si>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</si>
  <si>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</si>
  <si>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</si>
  <si>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</si>
  <si>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</si>
  <si>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</si>
  <si>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</si>
  <si>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</si>
  <si>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</si>
  <si>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</si>
  <si>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</si>
  <si>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</si>
  <si>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</si>
  <si>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</si>
  <si>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</si>
  <si>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</si>
  <si>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</si>
  <si>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</si>
  <si>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</si>
  <si>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</si>
  <si>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</si>
  <si>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</si>
  <si>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</si>
  <si>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</si>
  <si>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</si>
  <si>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</si>
  <si>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</si>
  <si>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</si>
  <si>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</si>
  <si>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</si>
  <si>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</si>
  <si>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</si>
  <si>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</si>
  <si>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</si>
  <si>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</si>
  <si>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</si>
  <si>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</si>
  <si>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</si>
  <si>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</si>
  <si>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</si>
  <si>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</si>
  <si>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</si>
  <si>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</si>
  <si>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</si>
  <si>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</si>
  <si>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</si>
  <si>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</si>
  <si>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</si>
  <si>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</si>
  <si>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</si>
  <si>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</si>
  <si>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</si>
  <si>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</si>
  <si>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</si>
  <si>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</si>
  <si>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</si>
  <si>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</si>
  <si>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</si>
  <si>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</si>
  <si>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</si>
  <si>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</si>
  <si>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</si>
  <si>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</si>
  <si>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</si>
  <si>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</si>
  <si>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</si>
  <si>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</si>
  <si>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</si>
  <si>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</si>
  <si>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</si>
  <si>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</si>
  <si>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</si>
  <si>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</si>
  <si>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</si>
  <si>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</si>
  <si>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</si>
  <si>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</si>
  <si>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</si>
  <si>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</si>
  <si>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</si>
  <si>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</si>
  <si>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</si>
  <si>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</si>
  <si>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</si>
  <si>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</si>
  <si>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</si>
  <si>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</si>
  <si>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</si>
  <si>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</si>
  <si>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</si>
  <si>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</si>
  <si>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</si>
  <si>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</si>
  <si>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</si>
  <si>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</si>
  <si>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</si>
  <si>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</si>
  <si>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</si>
  <si>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</si>
  <si>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</si>
  <si>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</si>
  <si>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</si>
  <si>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</si>
  <si>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</si>
  <si>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</si>
  <si>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</si>
  <si>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</si>
  <si>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</si>
  <si>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</si>
  <si>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</si>
  <si>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</si>
  <si>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</si>
  <si>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</si>
  <si>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</si>
  <si>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</si>
  <si>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</si>
  <si>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</si>
  <si>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</si>
  <si>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</si>
  <si>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</si>
  <si>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</si>
  <si>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</si>
  <si>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</si>
  <si>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</si>
  <si>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</si>
  <si>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</si>
  <si>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</si>
  <si>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</si>
  <si>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</si>
  <si>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</si>
  <si>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</si>
  <si>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</si>
  <si>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</si>
  <si>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</si>
  <si>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</si>
  <si>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</si>
  <si>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</si>
  <si>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</si>
  <si>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</si>
  <si>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</si>
  <si>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</si>
  <si>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</si>
  <si>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</si>
  <si>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</si>
  <si>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</si>
  <si>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</si>
  <si>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</si>
  <si>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</si>
  <si>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</si>
  <si>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</si>
  <si>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</si>
  <si>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</si>
  <si>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</si>
  <si>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</si>
  <si>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</si>
  <si>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</si>
  <si>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</si>
  <si>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</si>
  <si>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</si>
  <si>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</si>
  <si>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</si>
  <si>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</si>
  <si>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</si>
  <si>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</si>
  <si>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</si>
  <si>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</si>
  <si>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</si>
  <si>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</si>
  <si>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</si>
  <si>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</si>
  <si>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</si>
  <si>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</si>
  <si>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</si>
  <si>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</si>
  <si>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</si>
  <si>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</si>
  <si>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</si>
  <si>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</si>
  <si>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</si>
  <si>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</si>
  <si>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</si>
  <si>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</si>
  <si>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</si>
  <si>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</si>
  <si>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</si>
  <si>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</si>
  <si>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</si>
  <si>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</si>
  <si>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</si>
  <si>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</si>
  <si>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</si>
  <si>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</si>
  <si>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</si>
  <si>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</si>
  <si>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</si>
  <si>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</si>
  <si>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</si>
  <si>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</si>
  <si>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</si>
  <si>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</si>
  <si>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</si>
  <si>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</si>
  <si>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</si>
  <si>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</si>
  <si>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</si>
  <si>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</si>
  <si>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</si>
  <si>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</si>
  <si>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</si>
  <si>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</si>
  <si>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</si>
  <si>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</si>
  <si>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</si>
  <si>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</si>
  <si>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</si>
  <si>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</si>
  <si>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</si>
  <si>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</si>
  <si>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</si>
  <si>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</si>
  <si>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</si>
  <si>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</si>
  <si>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</si>
  <si>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</si>
  <si>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</si>
  <si>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</si>
  <si>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</si>
  <si>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</si>
  <si>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</si>
  <si>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</si>
  <si>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</si>
  <si>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</si>
  <si>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</si>
  <si>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</si>
  <si>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</si>
  <si>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</si>
  <si>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</si>
  <si>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</si>
  <si>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</si>
  <si>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</si>
  <si>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</si>
  <si>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</si>
  <si>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</si>
  <si>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</si>
  <si>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</si>
  <si>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</si>
  <si>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</si>
  <si>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</si>
  <si>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</si>
  <si>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</si>
  <si>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</si>
  <si>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</si>
  <si>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</si>
  <si>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</si>
  <si>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</si>
  <si>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</si>
  <si>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</si>
  <si>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</si>
  <si>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</si>
  <si>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</si>
  <si>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</si>
  <si>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</si>
  <si>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</si>
  <si>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</si>
  <si>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</si>
  <si>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</si>
  <si>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</si>
  <si>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</si>
  <si>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</si>
  <si>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</si>
  <si>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</si>
  <si>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</si>
  <si>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</si>
  <si>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</si>
  <si>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</si>
  <si>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</si>
  <si>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</si>
  <si>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</si>
  <si>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</si>
  <si>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</si>
  <si>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</si>
  <si>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</si>
  <si>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</si>
  <si>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</si>
  <si>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</si>
  <si>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</si>
  <si>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</si>
  <si>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</si>
  <si>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</si>
  <si>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</si>
  <si>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</si>
  <si>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</si>
  <si>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</si>
  <si>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</si>
  <si>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</si>
  <si>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</si>
  <si>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</si>
  <si>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</si>
  <si>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</si>
  <si>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</si>
  <si>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</si>
  <si>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</si>
  <si>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</si>
  <si>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</si>
  <si>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</si>
  <si>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</si>
  <si>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</si>
  <si>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</si>
  <si>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</si>
  <si>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</si>
  <si>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</si>
  <si>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</si>
  <si>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</si>
  <si>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</si>
  <si>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</si>
  <si>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</si>
  <si>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</si>
  <si>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</si>
  <si>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</si>
  <si>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</si>
  <si>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</si>
  <si>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</si>
  <si>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</si>
  <si>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</si>
  <si>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</si>
  <si>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</si>
  <si>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</si>
  <si>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</si>
  <si>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</si>
  <si>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</si>
  <si>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</si>
  <si>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</si>
  <si>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</si>
  <si>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</si>
  <si>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</si>
  <si>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</si>
  <si>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</si>
  <si>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</si>
  <si>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</si>
  <si>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</si>
  <si>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</si>
  <si>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</si>
  <si>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</si>
  <si>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</si>
  <si>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</si>
  <si>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</si>
  <si>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</si>
  <si>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</si>
  <si>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</si>
  <si>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</si>
  <si>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</si>
  <si>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</si>
  <si>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</si>
  <si>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</si>
  <si>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</si>
  <si>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</si>
  <si>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</si>
  <si>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</si>
  <si>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</si>
  <si>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</si>
  <si>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</si>
  <si>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</si>
  <si>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</si>
  <si>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</si>
  <si>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</si>
  <si>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</si>
  <si>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</si>
  <si>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</si>
  <si>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</si>
  <si>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</si>
  <si>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</si>
  <si>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</si>
  <si>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</si>
  <si>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</si>
  <si>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</si>
  <si>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</si>
  <si>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</si>
  <si>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</si>
  <si>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</si>
  <si>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</si>
  <si>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</si>
  <si>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</si>
  <si>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</si>
  <si>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</si>
  <si>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</si>
  <si>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</si>
  <si>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</si>
  <si>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</si>
  <si>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</si>
  <si>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</si>
  <si>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</si>
  <si>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</si>
  <si>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</si>
  <si>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</si>
  <si>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</si>
  <si>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</si>
  <si>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</si>
  <si>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</si>
  <si>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</si>
  <si>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</si>
  <si>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</si>
  <si>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</si>
  <si>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</si>
  <si>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</si>
  <si>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</si>
  <si>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</si>
  <si>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</si>
  <si>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</si>
  <si>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</si>
  <si>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</si>
  <si>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</si>
  <si>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</si>
  <si>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</si>
  <si>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</si>
  <si>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</si>
  <si>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</si>
  <si>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</si>
  <si>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</si>
  <si>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</si>
  <si>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</si>
  <si>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</si>
  <si>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</si>
  <si>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</si>
  <si>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</si>
  <si>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</si>
  <si>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</si>
  <si>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</si>
  <si>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</si>
  <si>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</si>
  <si>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</si>
  <si>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</si>
  <si>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</si>
  <si>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</si>
  <si>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</si>
  <si>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</si>
  <si>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</si>
  <si>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</si>
  <si>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</si>
  <si>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</si>
  <si>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</si>
  <si>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</si>
  <si>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</si>
  <si>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</si>
  <si>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</si>
  <si>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</si>
  <si>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</si>
  <si>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</si>
  <si>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</si>
  <si>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</si>
  <si>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</si>
  <si>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</si>
  <si>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</si>
  <si>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</si>
  <si>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</si>
  <si>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</si>
  <si>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</si>
  <si>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</si>
  <si>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</si>
  <si>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</si>
  <si>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</si>
  <si>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</si>
  <si>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</si>
  <si>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</si>
  <si>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</si>
  <si>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</si>
  <si>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</si>
  <si>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</si>
  <si>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</si>
  <si>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</si>
  <si>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</si>
  <si>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</si>
  <si>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</si>
  <si>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</si>
  <si>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</si>
  <si>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</si>
  <si>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</si>
  <si>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</si>
  <si>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</si>
  <si>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</si>
  <si>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</si>
  <si>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</si>
  <si>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</si>
  <si>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</si>
  <si>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</si>
  <si>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</si>
  <si>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</si>
  <si>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</si>
  <si>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</si>
  <si>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</si>
  <si>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</si>
  <si>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</si>
  <si>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</si>
  <si>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</si>
  <si>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</si>
  <si>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</si>
  <si>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</si>
  <si>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</si>
  <si>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</si>
  <si>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</si>
  <si>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</si>
  <si>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</si>
  <si>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</si>
  <si>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</si>
  <si>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</si>
  <si>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</si>
  <si>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</si>
  <si>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</si>
  <si>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</si>
  <si>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</si>
  <si>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</si>
  <si>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</si>
  <si>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</si>
  <si>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</si>
  <si>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</si>
  <si>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</si>
  <si>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</si>
  <si>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</si>
  <si>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</si>
  <si>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</si>
  <si>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</si>
  <si>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</si>
  <si>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</si>
  <si>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</si>
  <si>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</si>
  <si>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</si>
  <si>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</si>
  <si>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</si>
  <si>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</si>
  <si>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</si>
  <si>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</si>
  <si>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</si>
  <si>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</si>
  <si>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</si>
  <si>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</si>
  <si>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</si>
  <si>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</si>
  <si>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</si>
  <si>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</si>
  <si>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</si>
  <si>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</si>
  <si>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</si>
  <si>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</si>
  <si>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</si>
  <si>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</si>
  <si>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</si>
  <si>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</si>
  <si>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</si>
  <si>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</si>
  <si>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</si>
  <si>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</si>
  <si>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</si>
  <si>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</si>
  <si>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</si>
  <si>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</si>
  <si>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</si>
  <si>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</si>
  <si>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</si>
  <si>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</si>
  <si>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</si>
  <si>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</si>
  <si>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</si>
  <si>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</si>
  <si>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</si>
  <si>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</si>
  <si>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</si>
  <si>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</si>
  <si>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</si>
  <si>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</si>
  <si>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</si>
  <si>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</si>
  <si>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</si>
  <si>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</si>
  <si>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</si>
  <si>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</si>
  <si>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</si>
  <si>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</si>
  <si>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</si>
  <si>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</si>
  <si>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</si>
  <si>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</si>
  <si>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</si>
  <si>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</si>
  <si>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</si>
  <si>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</si>
  <si>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</si>
  <si>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</si>
  <si>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</si>
  <si>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</si>
  <si>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</si>
  <si>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</si>
  <si>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</si>
  <si>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</si>
  <si>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</si>
  <si>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</si>
  <si>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</si>
  <si>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</si>
  <si>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</si>
  <si>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</si>
  <si>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</si>
  <si>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</si>
  <si>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</si>
  <si>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</si>
  <si>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</si>
  <si>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</si>
  <si>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</si>
  <si>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</si>
  <si>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</si>
  <si>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</si>
  <si>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</si>
  <si>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</si>
  <si>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</si>
  <si>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</si>
  <si>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</si>
  <si>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</si>
  <si>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</si>
  <si>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</si>
  <si>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</si>
  <si>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</si>
  <si>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</si>
  <si>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</si>
  <si>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</si>
  <si>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</si>
  <si>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</si>
  <si>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</si>
  <si>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</si>
  <si>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</si>
  <si>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</si>
  <si>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</si>
  <si>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</si>
  <si>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</si>
  <si>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</si>
  <si>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</si>
  <si>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</si>
  <si>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</si>
  <si>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</si>
  <si>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</si>
  <si>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</si>
  <si>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</si>
  <si>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</si>
  <si>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</si>
  <si>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</si>
  <si>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</si>
  <si>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</si>
  <si>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</si>
  <si>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</si>
  <si>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</si>
  <si>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</si>
  <si>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</si>
  <si>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</si>
  <si>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</si>
  <si>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</si>
  <si>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</si>
  <si>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</si>
  <si>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</si>
  <si>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</si>
  <si>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</si>
  <si>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</si>
  <si>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</si>
  <si>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</si>
  <si>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</si>
  <si>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</si>
  <si>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</si>
  <si>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</si>
  <si>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</si>
  <si>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</si>
  <si>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</si>
  <si>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</si>
  <si>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</si>
  <si>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</si>
  <si>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</si>
  <si>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</si>
  <si>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</si>
  <si>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</si>
  <si>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</si>
  <si>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</si>
  <si>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</si>
  <si>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</si>
  <si>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</si>
  <si>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</si>
  <si>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</si>
  <si>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</si>
  <si>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</si>
  <si>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</si>
  <si>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</si>
  <si>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</si>
  <si>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</si>
  <si>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</si>
  <si>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</si>
  <si>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</si>
  <si>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</si>
  <si>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</si>
  <si>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</si>
  <si>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</si>
  <si>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</si>
  <si>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</si>
  <si>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</si>
  <si>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</si>
  <si>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</si>
  <si>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</si>
  <si>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</si>
  <si>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</si>
  <si>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</si>
  <si>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</si>
  <si>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</si>
  <si>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</si>
  <si>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</si>
  <si>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</si>
  <si>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</si>
  <si>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</si>
  <si>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</si>
  <si>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</si>
  <si>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</si>
  <si>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</si>
  <si>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</si>
  <si>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</si>
  <si>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</si>
  <si>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</si>
  <si>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</si>
  <si>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</si>
  <si>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</si>
  <si>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</si>
  <si>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</si>
  <si>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</si>
  <si>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</si>
  <si>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</si>
  <si>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</si>
  <si>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</si>
  <si>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</si>
  <si>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</si>
  <si>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</si>
  <si>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</si>
  <si>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</si>
  <si>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</si>
  <si>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</si>
  <si>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</si>
  <si>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</si>
  <si>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</si>
  <si>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</si>
  <si>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</si>
  <si>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</si>
  <si>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</si>
  <si>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</si>
  <si>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</si>
  <si>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</si>
  <si>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</si>
  <si>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</si>
  <si>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</si>
  <si>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</si>
  <si>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</si>
  <si>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</si>
  <si>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</si>
  <si>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</si>
  <si>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</si>
  <si>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</si>
  <si>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</si>
  <si>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</si>
  <si>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</si>
  <si>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</si>
  <si>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</si>
  <si>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</si>
  <si>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</si>
  <si>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</si>
  <si>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</si>
  <si>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</si>
  <si>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</si>
  <si>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</si>
  <si>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</si>
  <si>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</si>
  <si>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</si>
  <si>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</si>
  <si>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</si>
  <si>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</si>
  <si>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</si>
  <si>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</si>
  <si>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</si>
  <si>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</si>
  <si>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</si>
  <si>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</si>
  <si>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</si>
  <si>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</si>
  <si>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</si>
  <si>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</si>
  <si>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</si>
  <si>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</si>
  <si>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</si>
  <si>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</si>
  <si>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</si>
  <si>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</si>
  <si>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</si>
  <si>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</si>
  <si>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</si>
  <si>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</si>
  <si>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</si>
  <si>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</si>
  <si>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</si>
  <si>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</si>
  <si>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</si>
  <si>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</si>
  <si>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</si>
  <si>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</si>
  <si>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</si>
  <si>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</si>
  <si>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</si>
  <si>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</si>
  <si>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</si>
  <si>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</si>
  <si>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</si>
  <si>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</si>
  <si>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</si>
  <si>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</si>
  <si>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</si>
  <si>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</si>
  <si>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</si>
  <si>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</si>
  <si>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</si>
  <si>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</si>
  <si>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</si>
  <si>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</si>
  <si>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</si>
  <si>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</si>
  <si>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</si>
  <si>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</si>
  <si>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</si>
  <si>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</si>
  <si>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</si>
  <si>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</si>
  <si>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</si>
  <si>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</si>
  <si>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</si>
  <si>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</si>
  <si>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</si>
  <si>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</si>
  <si>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</si>
  <si>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</si>
  <si>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</si>
  <si>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</si>
  <si>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</si>
  <si>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</si>
  <si>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</si>
  <si>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</si>
  <si>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</si>
  <si>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</si>
  <si>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</si>
  <si>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</si>
  <si>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</si>
  <si>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</si>
  <si>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</si>
  <si>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</si>
  <si>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</si>
  <si>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</si>
  <si>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</si>
  <si>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</si>
  <si>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</si>
  <si>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</si>
  <si>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</si>
  <si>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</si>
  <si>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</si>
  <si>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</si>
  <si>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</si>
  <si>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</si>
  <si>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</si>
  <si>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</si>
  <si>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</si>
  <si>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</si>
  <si>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</si>
  <si>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</si>
  <si>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</si>
  <si>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</si>
  <si>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</si>
  <si>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</si>
  <si>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</si>
  <si>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</si>
  <si>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</si>
  <si>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</si>
  <si>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</si>
  <si>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</si>
  <si>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</si>
  <si>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</si>
  <si>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</si>
  <si>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</si>
  <si>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</si>
  <si>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</si>
  <si>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</si>
  <si>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</si>
  <si>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</si>
  <si>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</si>
  <si>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</si>
  <si>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</si>
  <si>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</si>
  <si>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</si>
  <si>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</si>
  <si>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</si>
  <si>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</si>
  <si>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</si>
  <si>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</si>
  <si>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</si>
  <si>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</si>
  <si>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</si>
  <si>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</si>
  <si>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</si>
  <si>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</si>
  <si>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</si>
  <si>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</si>
  <si>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</si>
  <si>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</si>
  <si>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</si>
  <si>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</si>
  <si>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</si>
  <si>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</si>
  <si>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</si>
  <si>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</si>
  <si>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</si>
  <si>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</si>
  <si>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</si>
  <si>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</si>
  <si>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</si>
  <si>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</si>
  <si>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</si>
  <si>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</si>
  <si>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</si>
  <si>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</si>
  <si>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</si>
  <si>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</si>
  <si>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</si>
  <si>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</si>
  <si>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</si>
  <si>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</si>
  <si>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</si>
  <si>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</si>
  <si>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</si>
  <si>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</si>
  <si>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</si>
  <si>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</si>
  <si>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</si>
  <si>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</si>
  <si>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</si>
  <si>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</si>
  <si>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</si>
  <si>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</si>
  <si>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</si>
  <si>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</si>
  <si>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</si>
  <si>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</si>
  <si>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</si>
  <si>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</si>
  <si>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</si>
  <si>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</si>
  <si>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</si>
  <si>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</si>
  <si>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</si>
  <si>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</si>
  <si>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</si>
  <si>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</si>
  <si>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</si>
  <si>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</si>
  <si>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</si>
  <si>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</si>
  <si>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</si>
  <si>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</si>
  <si>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</si>
  <si>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</si>
  <si>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</si>
  <si>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</si>
  <si>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</si>
  <si>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</si>
  <si>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</si>
  <si>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</si>
  <si>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</si>
  <si>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</si>
  <si>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</si>
  <si>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</si>
  <si>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</si>
  <si>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</si>
  <si>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</si>
  <si>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</si>
  <si>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</si>
  <si>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</si>
  <si>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</si>
  <si>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</si>
  <si>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</si>
  <si>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</si>
  <si>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</si>
  <si>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</si>
  <si>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</si>
  <si>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</si>
  <si>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</si>
  <si>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</si>
  <si>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</si>
  <si>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</si>
  <si>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</si>
  <si>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</si>
  <si>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</si>
  <si>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</si>
  <si>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</si>
  <si>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</si>
  <si>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</si>
  <si>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</si>
  <si>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</si>
  <si>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</si>
  <si>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</si>
  <si>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</si>
  <si>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</si>
  <si>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</si>
  <si>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</si>
  <si>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</si>
  <si>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</si>
  <si>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</si>
  <si>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</si>
  <si>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</si>
  <si>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</si>
  <si>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</si>
  <si>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</si>
  <si>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</si>
  <si>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</si>
  <si>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</si>
  <si>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</si>
  <si>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</si>
  <si>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</si>
  <si>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</si>
  <si>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</si>
  <si>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</si>
  <si>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</si>
  <si>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</si>
  <si>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</si>
  <si>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</si>
  <si>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</si>
  <si>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</si>
  <si>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</si>
  <si>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</si>
  <si>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</si>
  <si>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</si>
  <si>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</si>
  <si>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</si>
  <si>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</si>
  <si>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</si>
  <si>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</si>
  <si>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</si>
  <si>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</si>
  <si>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</si>
  <si>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</si>
  <si>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</si>
  <si>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</si>
  <si>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</si>
  <si>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</si>
  <si>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</si>
  <si>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</si>
  <si>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</si>
  <si>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</si>
  <si>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</si>
  <si>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</si>
  <si>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</si>
  <si>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</si>
  <si>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</si>
  <si>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</si>
  <si>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</si>
  <si>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</si>
  <si>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</si>
  <si>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</si>
  <si>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</si>
  <si>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</si>
  <si>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</si>
  <si>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</si>
  <si>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</si>
  <si>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</si>
  <si>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</si>
  <si>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</si>
  <si>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</si>
  <si>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</si>
  <si>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</si>
  <si>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</si>
  <si>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</si>
  <si>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</si>
  <si>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</si>
  <si>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</si>
  <si>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</si>
  <si>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</si>
  <si>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</si>
  <si>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</si>
  <si>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</si>
  <si>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</si>
  <si>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</si>
  <si>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</si>
  <si>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</si>
  <si>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</si>
  <si>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</si>
  <si>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</si>
  <si>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</si>
  <si>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</si>
  <si>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</si>
  <si>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</si>
  <si>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</si>
  <si>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</si>
  <si>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</si>
  <si>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</si>
  <si>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</si>
  <si>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</si>
  <si>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</si>
  <si>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</si>
  <si>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</si>
  <si>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</si>
  <si>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</si>
  <si>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</si>
  <si>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</si>
  <si>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</si>
  <si>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</si>
  <si>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</si>
  <si>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</si>
  <si>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</si>
  <si>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</si>
  <si>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</si>
  <si>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</si>
  <si>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</si>
  <si>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</si>
  <si>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</si>
  <si>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</si>
  <si>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</si>
  <si>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</si>
  <si>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</si>
  <si>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</si>
  <si>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</si>
  <si>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</si>
  <si>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</si>
  <si>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</si>
  <si>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</si>
  <si>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</si>
  <si>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</si>
  <si>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</si>
  <si>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</si>
  <si>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</si>
  <si>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</si>
  <si>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</si>
  <si>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</si>
  <si>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</si>
  <si>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</si>
  <si>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</si>
  <si>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</si>
  <si>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</si>
  <si>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</si>
  <si>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</si>
  <si>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</si>
  <si>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</si>
  <si>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</si>
  <si>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</si>
  <si>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</si>
  <si>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</si>
  <si>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</si>
  <si>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</si>
  <si>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</si>
  <si>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</si>
  <si>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</si>
  <si>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</si>
  <si>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</si>
  <si>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</si>
  <si>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</si>
  <si>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</si>
  <si>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</si>
  <si>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</si>
  <si>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</si>
  <si>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</si>
  <si>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</si>
  <si>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</si>
  <si>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</si>
  <si>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</si>
  <si>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</si>
  <si>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</si>
  <si>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</si>
  <si>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</si>
  <si>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</si>
  <si>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</si>
  <si>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</si>
  <si>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</si>
  <si>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</si>
  <si>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</si>
  <si>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</si>
  <si>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</si>
  <si>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</si>
  <si>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</si>
  <si>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</si>
  <si>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</si>
  <si>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</si>
  <si>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</si>
  <si>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</si>
  <si>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</si>
  <si>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</si>
  <si>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</si>
  <si>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</si>
  <si>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</si>
  <si>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</si>
  <si>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</si>
  <si>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</si>
  <si>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</si>
  <si>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</si>
  <si>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</si>
  <si>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</si>
  <si>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</si>
  <si>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</si>
  <si>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</si>
  <si>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</si>
  <si>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</si>
  <si>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</si>
  <si>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</si>
  <si>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</si>
  <si>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</si>
  <si>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</si>
  <si>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</si>
  <si>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</si>
  <si>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</si>
  <si>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</si>
  <si>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</si>
  <si>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</si>
  <si>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</si>
  <si>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</si>
  <si>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</si>
  <si>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</si>
  <si>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</si>
  <si>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</si>
  <si>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</si>
  <si>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</si>
  <si>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</si>
  <si>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</si>
  <si>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</si>
  <si>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</si>
  <si>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</si>
  <si>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</si>
  <si>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</si>
  <si>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</si>
  <si>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</si>
  <si>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</si>
  <si>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</si>
  <si>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</si>
  <si>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</si>
  <si>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</si>
  <si>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</si>
  <si>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</si>
  <si>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</si>
  <si>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</si>
  <si>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</si>
  <si>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</si>
  <si>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</si>
  <si>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</si>
  <si>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</si>
  <si>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</si>
  <si>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</si>
  <si>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</si>
  <si>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</si>
  <si>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</si>
  <si>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</si>
  <si>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</si>
  <si>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</si>
  <si>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</si>
  <si>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</si>
  <si>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</si>
  <si>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</si>
  <si>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</si>
  <si>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</si>
  <si>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</si>
  <si>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</si>
  <si>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</si>
  <si>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</si>
  <si>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</si>
  <si>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</si>
  <si>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</si>
  <si>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</si>
  <si>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</si>
  <si>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</si>
  <si>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</si>
  <si>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</si>
  <si>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</si>
  <si>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</si>
  <si>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</si>
  <si>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</si>
  <si>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</si>
  <si>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</si>
  <si>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</si>
  <si>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</si>
  <si>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</si>
  <si>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</si>
  <si>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</si>
  <si>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</si>
  <si>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</si>
  <si>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</si>
  <si>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</si>
  <si>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</si>
  <si>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</si>
  <si>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</si>
  <si>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</si>
  <si>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</si>
  <si>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</si>
  <si>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</si>
  <si>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</si>
  <si>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</si>
  <si>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</si>
  <si>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</si>
  <si>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</si>
  <si>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</si>
  <si>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</si>
  <si>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</si>
  <si>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</si>
  <si>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</si>
  <si>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</si>
  <si>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</si>
  <si>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</si>
  <si>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</si>
  <si>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</si>
  <si>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</si>
  <si>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</si>
  <si>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</si>
  <si>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</si>
  <si>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</si>
  <si>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</si>
  <si>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</si>
  <si>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</si>
  <si>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</si>
  <si>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</si>
  <si>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</si>
  <si>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</si>
  <si>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</si>
  <si>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</si>
  <si>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</si>
  <si>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</si>
  <si>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</si>
  <si>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</si>
  <si>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</si>
  <si>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</si>
  <si>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</si>
  <si>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</si>
  <si>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</si>
  <si>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</si>
  <si>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</si>
  <si>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</si>
  <si>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</si>
  <si>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</si>
  <si>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</si>
  <si>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</si>
  <si>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</si>
  <si>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</si>
  <si>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</si>
  <si>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</si>
  <si>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</si>
  <si>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</si>
  <si>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</si>
  <si>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</si>
  <si>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</si>
  <si>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</si>
  <si>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</si>
  <si>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</si>
  <si>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</si>
  <si>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</si>
  <si>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</si>
  <si>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</si>
  <si>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</si>
  <si>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</si>
  <si>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</si>
  <si>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</si>
  <si>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</si>
  <si>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</si>
  <si>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</si>
  <si>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</si>
  <si>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</si>
  <si>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</si>
  <si>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</si>
  <si>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</si>
  <si>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</si>
  <si>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</si>
  <si>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</si>
  <si>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</si>
  <si>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</si>
  <si>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</si>
  <si>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</si>
  <si>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</si>
  <si>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</si>
  <si>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</si>
  <si>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</si>
  <si>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</si>
  <si>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</si>
  <si>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</si>
  <si>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</si>
  <si>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</si>
  <si>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</si>
  <si>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</si>
  <si>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</si>
  <si>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</si>
  <si>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</si>
  <si>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</si>
  <si>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</si>
  <si>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</si>
  <si>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</si>
  <si>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</si>
  <si>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</si>
  <si>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</si>
  <si>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</si>
  <si>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</si>
  <si>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</si>
  <si>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</si>
  <si>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</si>
  <si>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</si>
  <si>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</si>
  <si>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</si>
  <si>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</si>
  <si>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</si>
  <si>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</si>
  <si>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</si>
  <si>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</si>
  <si>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</si>
  <si>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</si>
  <si>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</si>
  <si>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</si>
  <si>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</si>
  <si>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</si>
  <si>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</si>
  <si>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</si>
  <si>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</si>
  <si>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</si>
  <si>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</si>
  <si>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</si>
  <si>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</si>
  <si>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</si>
  <si>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</si>
  <si>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</si>
  <si>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</si>
  <si>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</si>
  <si>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</si>
  <si>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</si>
  <si>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</si>
  <si>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</si>
  <si>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</si>
  <si>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</si>
  <si>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</si>
  <si>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</si>
  <si>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</si>
  <si>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</si>
  <si>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</si>
  <si>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</si>
  <si>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</si>
  <si>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</si>
  <si>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</si>
  <si>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</si>
  <si>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</si>
  <si>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</si>
  <si>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</si>
  <si>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</si>
  <si>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</si>
  <si>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</si>
  <si>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</si>
  <si>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</si>
  <si>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</si>
  <si>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</si>
  <si>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</si>
  <si>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</si>
  <si>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</si>
  <si>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</si>
  <si>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</si>
  <si>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</si>
  <si>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</si>
  <si>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</si>
  <si>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</si>
  <si>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</si>
  <si>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</si>
  <si>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</si>
  <si>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</si>
  <si>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</si>
  <si>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</si>
  <si>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</si>
  <si>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</si>
  <si>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</si>
  <si>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</si>
  <si>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</si>
  <si>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</si>
  <si>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</si>
  <si>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</si>
  <si>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</si>
  <si>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</si>
  <si>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</si>
  <si>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</si>
  <si>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</si>
  <si>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</si>
  <si>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</si>
  <si>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</si>
  <si>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</si>
  <si>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</si>
  <si>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</si>
  <si>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</si>
  <si>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</si>
  <si>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</si>
  <si>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</si>
  <si>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</si>
  <si>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</si>
  <si>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</si>
  <si>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</si>
  <si>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</si>
  <si>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</si>
  <si>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</si>
  <si>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</si>
  <si>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</si>
  <si>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</si>
  <si>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</si>
  <si>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</si>
  <si>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</si>
  <si>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</si>
  <si>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</si>
  <si>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</si>
  <si>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</si>
  <si>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</si>
  <si>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</si>
  <si>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</si>
  <si>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</si>
  <si>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</si>
  <si>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</si>
  <si>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</si>
  <si>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</si>
  <si>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</si>
  <si>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</si>
  <si>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</si>
  <si>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</si>
  <si>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</si>
  <si>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</si>
  <si>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</si>
  <si>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</si>
  <si>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</si>
  <si>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</si>
  <si>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</si>
  <si>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</si>
  <si>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</si>
  <si>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</si>
  <si>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</si>
  <si>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</si>
  <si>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</si>
  <si>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</si>
  <si>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</si>
  <si>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</si>
  <si>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</si>
  <si>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</si>
  <si>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</si>
  <si>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</si>
  <si>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</si>
  <si>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</si>
  <si>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</si>
  <si>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</si>
  <si>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</si>
  <si>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</si>
  <si>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</si>
  <si>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</si>
  <si>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</si>
  <si>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</si>
  <si>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</si>
  <si>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</si>
  <si>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</si>
  <si>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</si>
  <si>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</si>
  <si>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</si>
  <si>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</si>
  <si>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</si>
  <si>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</si>
  <si>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</si>
  <si>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</si>
  <si>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</si>
  <si>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</si>
  <si>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</si>
  <si>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</si>
  <si>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</si>
  <si>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</si>
  <si>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</si>
  <si>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</si>
  <si>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</si>
  <si>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</si>
  <si>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</si>
  <si>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</si>
  <si>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</si>
  <si>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</si>
  <si>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</si>
  <si>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</si>
  <si>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</si>
  <si>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</si>
  <si>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</si>
  <si>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</si>
  <si>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</si>
  <si>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</si>
  <si>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</si>
  <si>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</si>
  <si>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</si>
  <si>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</si>
  <si>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</si>
  <si>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</si>
  <si>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</si>
  <si>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</si>
  <si>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</si>
  <si>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</si>
  <si>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</si>
  <si>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</si>
  <si>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</si>
  <si>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</si>
  <si>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</si>
  <si>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</si>
  <si>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</si>
  <si>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</si>
  <si>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</si>
  <si>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</si>
  <si>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</si>
  <si>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</si>
  <si>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</si>
  <si>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</si>
  <si>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</si>
  <si>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</si>
  <si>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</si>
  <si>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</si>
  <si>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</si>
  <si>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</si>
  <si>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</si>
  <si>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</si>
  <si>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</si>
  <si>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</si>
  <si>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</si>
  <si>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</si>
  <si>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</si>
  <si>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</si>
  <si>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</si>
  <si>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</si>
  <si>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</si>
  <si>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</si>
  <si>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</si>
  <si>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</si>
  <si>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</si>
  <si>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</si>
  <si>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</si>
  <si>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</si>
  <si>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</si>
  <si>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</si>
  <si>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</si>
  <si>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</si>
  <si>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</si>
  <si>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</si>
  <si>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</si>
  <si>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</si>
  <si>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</si>
  <si>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</si>
  <si>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</si>
  <si>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</si>
  <si>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</si>
  <si>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</si>
  <si>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</si>
  <si>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</si>
  <si>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</si>
  <si>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</si>
  <si>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</si>
  <si>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</si>
  <si>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</si>
  <si>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</si>
  <si>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</si>
  <si>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</si>
  <si>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</si>
  <si>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</si>
  <si>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</si>
  <si>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</si>
  <si>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</si>
  <si>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</si>
  <si>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</si>
  <si>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</si>
  <si>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</si>
  <si>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</si>
  <si>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</si>
  <si>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</si>
  <si>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</si>
  <si>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</si>
  <si>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</si>
  <si>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</si>
  <si>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</si>
  <si>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</si>
  <si>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</si>
  <si>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</si>
  <si>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</si>
  <si>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</si>
  <si>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</si>
  <si>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</si>
  <si>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</si>
  <si>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</si>
  <si>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</si>
  <si>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</si>
  <si>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</si>
  <si>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</si>
  <si>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</si>
  <si>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</si>
  <si>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</si>
  <si>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</si>
  <si>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</si>
  <si>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</si>
  <si>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</si>
  <si>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</si>
  <si>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</si>
  <si>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</si>
  <si>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</si>
  <si>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</si>
  <si>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</si>
  <si>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</si>
  <si>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</si>
  <si>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</si>
  <si>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</si>
  <si>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</si>
  <si>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</si>
  <si>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</si>
  <si>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</si>
  <si>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</si>
  <si>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</si>
  <si>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</si>
  <si>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</si>
  <si>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</si>
  <si>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</si>
  <si>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</si>
  <si>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</si>
  <si>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</si>
  <si>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</si>
  <si>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</si>
  <si>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</si>
  <si>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</si>
  <si>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</si>
  <si>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</si>
  <si>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</si>
  <si>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</si>
  <si>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</si>
  <si>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</si>
  <si>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</si>
  <si>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</si>
  <si>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</si>
  <si>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</si>
  <si>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</si>
  <si>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</si>
  <si>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</si>
  <si>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</si>
  <si>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</si>
  <si>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</si>
  <si>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</si>
  <si>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</si>
  <si>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</si>
  <si>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</si>
  <si>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</si>
  <si>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</si>
  <si>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</si>
  <si>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</si>
  <si>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</si>
  <si>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</si>
  <si>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</si>
  <si>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</si>
  <si>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</si>
  <si>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</si>
  <si>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</si>
  <si>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</si>
  <si>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</si>
  <si>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</si>
  <si>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</si>
  <si>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</si>
  <si>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</si>
  <si>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</si>
  <si>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</si>
  <si>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</si>
  <si>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</si>
  <si>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</si>
  <si>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</si>
  <si>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</si>
  <si>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</si>
  <si>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</si>
  <si>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</si>
  <si>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</si>
  <si>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</si>
  <si>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</si>
  <si>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</si>
  <si>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</si>
  <si>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</si>
  <si>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</si>
  <si>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</si>
  <si>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</si>
  <si>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</si>
  <si>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</si>
  <si>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</si>
  <si>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</si>
  <si>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</si>
  <si>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</si>
  <si>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</si>
  <si>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</si>
  <si>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</si>
  <si>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</si>
  <si>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</si>
  <si>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</si>
  <si>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</si>
  <si>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</si>
  <si>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</si>
  <si>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</si>
  <si>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</si>
  <si>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</si>
  <si>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</si>
  <si>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</si>
  <si>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</si>
  <si>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</si>
  <si>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</si>
  <si>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</si>
  <si>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</si>
  <si>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</si>
  <si>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</si>
  <si>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</si>
  <si>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</si>
  <si>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</si>
  <si>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</si>
  <si>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</si>
  <si>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</si>
  <si>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</si>
  <si>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</si>
  <si>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</si>
  <si>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</si>
  <si>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</si>
  <si>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</si>
  <si>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</si>
  <si>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</si>
  <si>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</si>
  <si>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</si>
  <si>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</si>
  <si>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</si>
  <si>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</si>
  <si>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</si>
  <si>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</si>
  <si>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</si>
  <si>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</si>
  <si>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</si>
  <si>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</si>
  <si>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</si>
  <si>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</si>
  <si>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</si>
  <si>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</si>
  <si>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</si>
  <si>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</si>
  <si>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</si>
  <si>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</si>
  <si>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</si>
  <si>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</si>
  <si>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</si>
  <si>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</si>
  <si>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</si>
  <si>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</si>
  <si>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</si>
  <si>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</si>
  <si>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</si>
  <si>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</si>
  <si>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</si>
  <si>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</si>
  <si>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</si>
  <si>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</si>
  <si>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</si>
  <si>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</si>
  <si>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</si>
  <si>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</si>
  <si>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</si>
  <si>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</si>
  <si>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</si>
  <si>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</si>
  <si>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</si>
  <si>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</si>
  <si>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</si>
  <si>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</si>
  <si>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</si>
  <si>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</si>
  <si>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</si>
  <si>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</si>
  <si>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</si>
  <si>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</si>
  <si>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</si>
  <si>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</si>
  <si>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</si>
  <si>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</si>
  <si>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</si>
  <si>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</si>
  <si>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</si>
  <si>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</si>
  <si>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</si>
  <si>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</si>
  <si>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</si>
  <si>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</si>
  <si>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</si>
  <si>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</si>
  <si>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</si>
  <si>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</si>
  <si>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</si>
  <si>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</si>
  <si>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</si>
  <si>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</si>
  <si>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</si>
  <si>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</si>
  <si>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</si>
  <si>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</si>
  <si>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</si>
  <si>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</si>
  <si>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</si>
  <si>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</si>
  <si>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</si>
  <si>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</si>
  <si>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</si>
  <si>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</si>
  <si>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</si>
  <si>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</si>
  <si>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</si>
  <si>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</si>
  <si>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</si>
  <si>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</si>
  <si>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</si>
  <si>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</si>
  <si>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</si>
  <si>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</si>
  <si>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</si>
  <si>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</si>
  <si>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</si>
  <si>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</si>
  <si>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</si>
  <si>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</si>
  <si>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</si>
  <si>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</si>
  <si>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</si>
  <si>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</si>
  <si>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</si>
  <si>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</si>
  <si>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</si>
  <si>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</si>
  <si>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</si>
  <si>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</si>
  <si>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</si>
  <si>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</si>
  <si>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</si>
  <si>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</si>
  <si>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</si>
  <si>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</si>
  <si>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</si>
  <si>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</si>
  <si>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</si>
  <si>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</si>
  <si>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</si>
  <si>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</si>
  <si>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</si>
  <si>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</si>
  <si>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</si>
  <si>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</si>
  <si>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</si>
  <si>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</si>
  <si>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</si>
  <si>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</si>
  <si>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</si>
  <si>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</si>
  <si>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</si>
  <si>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</si>
  <si>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</si>
  <si>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</si>
  <si>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</si>
  <si>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</si>
  <si>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</si>
  <si>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</si>
  <si>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</si>
  <si>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</si>
  <si>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</si>
  <si>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</si>
  <si>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</si>
  <si>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</si>
  <si>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</si>
  <si>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</si>
  <si>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</si>
  <si>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</si>
  <si>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</si>
  <si>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</si>
  <si>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</si>
  <si>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</si>
  <si>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</si>
  <si>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</si>
  <si>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</si>
  <si>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</si>
  <si>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</si>
  <si>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</si>
  <si>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</si>
  <si>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</si>
  <si>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</si>
  <si>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</si>
  <si>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</si>
  <si>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</si>
  <si>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</si>
  <si>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</si>
  <si>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</si>
  <si>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</si>
  <si>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</si>
  <si>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</si>
  <si>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</si>
  <si>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</si>
  <si>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</si>
  <si>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</si>
  <si>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</si>
  <si>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</si>
  <si>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</si>
  <si>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</si>
  <si>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</si>
  <si>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</si>
  <si>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</si>
  <si>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</si>
  <si>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</si>
  <si>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</si>
  <si>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</si>
  <si>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</si>
  <si>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</si>
  <si>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</si>
  <si>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</si>
  <si>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</si>
  <si>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</si>
  <si>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</si>
  <si>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</si>
  <si>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</si>
  <si>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</si>
  <si>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</si>
  <si>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</si>
  <si>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</si>
  <si>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</si>
  <si>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</si>
  <si>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</si>
  <si>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</si>
  <si>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</si>
  <si>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</si>
  <si>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</si>
  <si>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</si>
  <si>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</si>
  <si>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</si>
  <si>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</si>
  <si>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</si>
  <si>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</si>
  <si>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</si>
  <si>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</si>
  <si>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</si>
  <si>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</si>
  <si>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</si>
  <si>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</si>
  <si>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</si>
  <si>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</si>
  <si>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</si>
  <si>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</si>
  <si>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</si>
  <si>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</si>
  <si>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</si>
  <si>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</si>
  <si>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</si>
  <si>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</si>
  <si>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</si>
  <si>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</si>
  <si>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</si>
  <si>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</si>
  <si>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</si>
  <si>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</si>
  <si>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</si>
  <si>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</si>
  <si>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</si>
  <si>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</si>
  <si>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</si>
  <si>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</si>
  <si>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</si>
  <si>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</si>
  <si>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</si>
  <si>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</si>
  <si>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</si>
  <si>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</si>
  <si>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</si>
  <si>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</si>
  <si>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</si>
  <si>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</si>
  <si>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</si>
  <si>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</si>
  <si>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</si>
  <si>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</si>
  <si>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</si>
  <si>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</si>
  <si>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</si>
  <si>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</si>
  <si>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</si>
  <si>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</si>
  <si>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</si>
  <si>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</si>
  <si>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</si>
  <si>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</si>
  <si>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</si>
  <si>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</si>
  <si>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</si>
  <si>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</si>
  <si>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</si>
  <si>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</si>
  <si>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</si>
  <si>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</si>
  <si>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</si>
  <si>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</si>
  <si>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</si>
  <si>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</si>
  <si>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</si>
  <si>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</si>
  <si>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</si>
  <si>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</si>
  <si>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</si>
  <si>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</si>
  <si>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</si>
  <si>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</si>
  <si>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</si>
  <si>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</si>
  <si>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</si>
  <si>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</si>
  <si>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</si>
  <si>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</si>
  <si>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</si>
  <si>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</si>
  <si>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</si>
  <si>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</si>
  <si>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</si>
  <si>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</si>
  <si>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</si>
  <si>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</si>
  <si>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</si>
  <si>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</si>
  <si>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</si>
  <si>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</si>
  <si>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</si>
  <si>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</si>
  <si>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</si>
  <si>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</si>
  <si>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</si>
  <si>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</si>
  <si>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</si>
  <si>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</si>
  <si>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</si>
  <si>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</si>
  <si>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</si>
  <si>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</si>
  <si>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</si>
  <si>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</si>
  <si>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</si>
  <si>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</si>
  <si>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</si>
  <si>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</si>
  <si>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</si>
  <si>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</si>
  <si>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</si>
  <si>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</si>
  <si>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</si>
  <si>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</si>
  <si>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</si>
  <si>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</si>
  <si>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</si>
  <si>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</si>
  <si>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</si>
  <si>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</si>
  <si>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</si>
  <si>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</si>
  <si>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</si>
  <si>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</si>
  <si>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</si>
  <si>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</si>
  <si>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</si>
  <si>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</si>
  <si>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</si>
  <si>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</si>
  <si>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</si>
  <si>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</si>
  <si>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</si>
  <si>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</si>
  <si>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</si>
  <si>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</si>
  <si>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</si>
  <si>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</si>
  <si>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</si>
  <si>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</si>
  <si>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</si>
  <si>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</si>
  <si>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</si>
  <si>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</si>
  <si>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</si>
  <si>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</si>
  <si>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</si>
  <si>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</si>
  <si>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</si>
  <si>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</si>
  <si>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</si>
  <si>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</si>
  <si>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</si>
  <si>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</si>
  <si>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</si>
  <si>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</si>
  <si>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</si>
  <si>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</si>
  <si>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</si>
  <si>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</si>
  <si>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</si>
  <si>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</si>
  <si>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</si>
  <si>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</si>
  <si>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</si>
  <si>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</si>
  <si>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</si>
  <si>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</si>
  <si>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</si>
  <si>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</si>
  <si>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</si>
  <si>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</si>
  <si>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</si>
  <si>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</si>
  <si>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</si>
  <si>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</si>
  <si>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</si>
  <si>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</si>
  <si>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</si>
  <si>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</si>
  <si>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</si>
  <si>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</si>
  <si>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</si>
  <si>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</si>
  <si>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</si>
  <si>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</si>
  <si>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</si>
  <si>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</si>
  <si>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</si>
  <si>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</si>
  <si>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</si>
  <si>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</si>
  <si>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</si>
  <si>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</si>
  <si>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</si>
  <si>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</si>
  <si>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</si>
  <si>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</si>
  <si>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</si>
  <si>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</si>
  <si>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</si>
  <si>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</si>
  <si>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</si>
  <si>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</si>
  <si>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</si>
  <si>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</si>
  <si>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</si>
  <si>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</si>
  <si>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</si>
  <si>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</si>
  <si>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</si>
  <si>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</si>
  <si>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</si>
  <si>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</si>
  <si>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</si>
  <si>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</si>
  <si>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</si>
  <si>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</si>
  <si>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</si>
  <si>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</si>
  <si>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</si>
  <si>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</si>
  <si>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</si>
  <si>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</si>
  <si>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</si>
  <si>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</si>
  <si>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</si>
  <si>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</si>
  <si>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</si>
  <si>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</si>
  <si>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</si>
  <si>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</si>
  <si>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</si>
  <si>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</si>
  <si>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</si>
  <si>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</si>
  <si>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</si>
  <si>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</si>
  <si>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</si>
  <si>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</si>
  <si>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</si>
  <si>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</si>
  <si>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</si>
  <si>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</si>
  <si>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</si>
  <si>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</si>
  <si>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</si>
  <si>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</si>
  <si>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</si>
  <si>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</si>
  <si>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</si>
  <si>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</si>
  <si>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</si>
  <si>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</si>
  <si>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</si>
  <si>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</si>
  <si>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</si>
  <si>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</si>
  <si>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</si>
  <si>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</si>
  <si>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</si>
  <si>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</si>
  <si>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</si>
  <si>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</si>
  <si>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</si>
  <si>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</si>
  <si>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</si>
  <si>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</si>
  <si>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</si>
  <si>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</si>
  <si>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</si>
  <si>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</si>
  <si>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</si>
  <si>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</si>
  <si>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</si>
  <si>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</si>
  <si>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</si>
  <si>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</si>
  <si>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</si>
  <si>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</si>
  <si>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</si>
  <si>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</si>
  <si>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</si>
  <si>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</si>
  <si>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</si>
  <si>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</si>
  <si>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</si>
  <si>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</si>
  <si>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</si>
  <si>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</si>
  <si>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</si>
  <si>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</si>
  <si>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</si>
  <si>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</si>
  <si>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</si>
  <si>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</si>
  <si>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</si>
  <si>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</si>
  <si>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</si>
  <si>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</si>
  <si>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</si>
  <si>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</si>
  <si>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</si>
  <si>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</si>
  <si>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</si>
  <si>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</si>
  <si>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</si>
  <si>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</si>
  <si>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</si>
  <si>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</si>
  <si>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</si>
  <si>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</si>
  <si>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</si>
  <si>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</si>
  <si>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</si>
  <si>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</si>
  <si>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</si>
  <si>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</si>
  <si>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</si>
  <si>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</si>
  <si>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</si>
  <si>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</si>
  <si>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</si>
  <si>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</si>
  <si>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</si>
  <si>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</si>
  <si>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</si>
  <si>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</si>
  <si>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</si>
  <si>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</si>
  <si>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</si>
  <si>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</si>
  <si>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</si>
  <si>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</si>
  <si>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</si>
  <si>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</si>
  <si>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</si>
  <si>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</si>
  <si>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</si>
  <si>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</si>
  <si>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</si>
  <si>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</si>
  <si>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</si>
  <si>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</si>
  <si>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</si>
  <si>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</si>
  <si>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</si>
  <si>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</si>
  <si>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</si>
  <si>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</si>
  <si>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</si>
  <si>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</si>
  <si>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</si>
  <si>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</si>
  <si>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</si>
  <si>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</si>
  <si>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</si>
  <si>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</si>
  <si>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</si>
  <si>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</si>
  <si>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</si>
  <si>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</si>
  <si>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</si>
  <si>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</si>
  <si>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</si>
  <si>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</si>
  <si>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</si>
  <si>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</si>
  <si>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</si>
  <si>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</si>
  <si>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</si>
  <si>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</si>
  <si>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</si>
  <si>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</si>
  <si>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</si>
  <si>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</si>
  <si>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</si>
  <si>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</si>
  <si>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</si>
  <si>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</si>
  <si>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</si>
  <si>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</si>
  <si>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</si>
  <si>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</si>
  <si>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</si>
  <si>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</si>
  <si>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</si>
  <si>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</si>
  <si>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</si>
  <si>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</si>
  <si>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</si>
  <si>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</si>
  <si>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</si>
  <si>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</si>
  <si>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</si>
  <si>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</si>
  <si>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</si>
  <si>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</si>
  <si>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</si>
  <si>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</si>
  <si>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</si>
  <si>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</si>
  <si>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</si>
  <si>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</si>
  <si>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</si>
  <si>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</si>
  <si>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</si>
  <si>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</si>
  <si>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</si>
  <si>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</si>
  <si>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</si>
  <si>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</si>
  <si>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</si>
  <si>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</si>
  <si>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</si>
  <si>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</si>
  <si>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</si>
  <si>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</si>
  <si>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</si>
  <si>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</si>
  <si>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</si>
  <si>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</si>
  <si>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</si>
  <si>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</si>
  <si>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</si>
  <si>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</si>
  <si>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</si>
  <si>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</si>
  <si>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</si>
  <si>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</si>
  <si>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</si>
  <si>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</si>
  <si>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</si>
  <si>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</si>
  <si>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</si>
  <si>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</si>
  <si>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</si>
  <si>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</si>
  <si>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</si>
  <si>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</si>
  <si>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</si>
  <si>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</si>
  <si>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</si>
  <si>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</si>
  <si>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</si>
  <si>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</si>
  <si>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</si>
  <si>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</si>
  <si>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</si>
  <si>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</si>
  <si>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</si>
  <si>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</si>
  <si>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</si>
  <si>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</si>
  <si>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</si>
  <si>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</si>
  <si>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</si>
  <si>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</si>
  <si>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</si>
  <si>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</si>
  <si>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</si>
  <si>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</si>
  <si>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</si>
  <si>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</si>
  <si>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</si>
  <si>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</si>
  <si>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</si>
  <si>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</si>
  <si>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</si>
  <si>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</si>
  <si>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</si>
  <si>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</si>
  <si>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</si>
  <si>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</si>
  <si>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</si>
  <si>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</si>
  <si>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</si>
  <si>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</si>
  <si>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</si>
  <si>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</si>
  <si>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</si>
  <si>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</si>
  <si>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</si>
  <si>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</si>
  <si>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</si>
  <si>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</si>
  <si>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</si>
  <si>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</si>
  <si>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</si>
  <si>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</si>
  <si>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</si>
  <si>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</si>
  <si>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</si>
  <si>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</si>
  <si>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</si>
  <si>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</si>
  <si>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</si>
  <si>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</si>
  <si>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</si>
  <si>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</si>
  <si>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</si>
  <si>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</si>
  <si>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</si>
  <si>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</si>
  <si>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</si>
  <si>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</si>
  <si>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</si>
  <si>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</si>
  <si>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</si>
  <si>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</si>
  <si>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</si>
  <si>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</si>
  <si>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</si>
  <si>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</si>
  <si>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</si>
  <si>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</si>
  <si>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</si>
  <si>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</si>
  <si>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</si>
  <si>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</si>
  <si>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</si>
  <si>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</si>
  <si>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</si>
  <si>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</si>
  <si>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</si>
  <si>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</si>
  <si>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</si>
  <si>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</si>
  <si>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</si>
  <si>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</si>
  <si>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</si>
  <si>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</si>
  <si>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</si>
  <si>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</si>
  <si>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</si>
  <si>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</si>
  <si>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</si>
  <si>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</si>
  <si>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</si>
  <si>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</si>
  <si>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</si>
  <si>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</si>
  <si>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</si>
  <si>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</si>
  <si>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</si>
  <si>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</si>
  <si>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</si>
  <si>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</si>
  <si>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</si>
  <si>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</si>
  <si>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</si>
  <si>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</si>
  <si>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</si>
  <si>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</si>
  <si>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</si>
  <si>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</si>
  <si>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</si>
  <si>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</si>
  <si>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</si>
  <si>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</si>
  <si>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</si>
  <si>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</si>
  <si>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</si>
  <si>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</si>
  <si>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</si>
  <si>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</si>
  <si>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</si>
  <si>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</si>
  <si>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</si>
  <si>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</si>
  <si>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</si>
  <si>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</si>
  <si>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</si>
  <si>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</si>
  <si>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</si>
  <si>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</si>
  <si>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</si>
  <si>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</si>
  <si>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</si>
  <si>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</si>
  <si>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</si>
  <si>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</si>
  <si>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</si>
  <si>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</si>
  <si>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</si>
  <si>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</si>
  <si>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</si>
  <si>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</si>
  <si>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</si>
  <si>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</si>
  <si>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</si>
  <si>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</si>
  <si>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</si>
  <si>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</si>
  <si>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</si>
  <si>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</si>
  <si>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</si>
  <si>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</si>
  <si>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</si>
  <si>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</si>
  <si>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</si>
  <si>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</si>
  <si>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</si>
  <si>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</si>
  <si>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</si>
  <si>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</si>
  <si>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</si>
  <si>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</si>
  <si>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</si>
  <si>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</si>
  <si>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</si>
  <si>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</si>
  <si>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</si>
  <si>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</si>
  <si>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</si>
  <si>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</si>
  <si>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</si>
  <si>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</si>
  <si>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</si>
  <si>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</si>
  <si>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</si>
  <si>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</si>
  <si>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</si>
  <si>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</si>
  <si>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</si>
  <si>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</si>
  <si>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</si>
  <si>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</si>
  <si>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</si>
  <si>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</si>
  <si>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</si>
  <si>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</si>
  <si>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</si>
  <si>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</si>
  <si>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</si>
  <si>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</si>
  <si>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</si>
  <si>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</si>
  <si>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</si>
  <si>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</si>
  <si>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</si>
  <si>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</si>
  <si>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</si>
  <si>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</si>
  <si>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</si>
  <si>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</si>
  <si>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</si>
  <si>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</si>
  <si>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</si>
  <si>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</si>
  <si>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</si>
  <si>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</si>
  <si>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</si>
  <si>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</si>
  <si>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</si>
  <si>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</si>
  <si>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</si>
  <si>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</si>
  <si>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</si>
  <si>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</si>
  <si>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</si>
  <si>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</si>
  <si>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</si>
  <si>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</si>
  <si>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</si>
  <si>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</si>
  <si>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</si>
  <si>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</si>
  <si>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</si>
  <si>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</si>
  <si>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</si>
  <si>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</si>
  <si>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</si>
  <si>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</si>
  <si>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</si>
  <si>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</si>
  <si>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</si>
  <si>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</si>
  <si>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</si>
  <si>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</si>
  <si>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</si>
  <si>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</si>
  <si>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</si>
  <si>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</si>
  <si>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</si>
  <si>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</si>
  <si>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</si>
  <si>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</si>
  <si>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</si>
  <si>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</si>
  <si>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</si>
  <si>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</si>
  <si>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</si>
  <si>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</si>
  <si>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</si>
  <si>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</si>
  <si>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</si>
  <si>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</si>
  <si>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</si>
  <si>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</si>
  <si>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</si>
  <si>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</si>
  <si>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</si>
  <si>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</si>
  <si>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</si>
  <si>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</si>
  <si>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</si>
  <si>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</si>
  <si>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</si>
  <si>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</si>
  <si>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</si>
  <si>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</si>
  <si>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</si>
  <si>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</si>
  <si>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</si>
  <si>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</si>
  <si>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</si>
  <si>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</si>
  <si>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</si>
  <si>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</si>
  <si>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</si>
  <si>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</si>
  <si>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</si>
  <si>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</si>
  <si>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</si>
  <si>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</si>
  <si>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</si>
  <si>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</si>
  <si>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</si>
  <si>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</si>
  <si>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</si>
  <si>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</si>
  <si>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</si>
  <si>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</si>
  <si>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</si>
  <si>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</si>
  <si>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</si>
  <si>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</si>
  <si>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</si>
  <si>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</si>
  <si>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</si>
  <si>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</si>
  <si>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</si>
  <si>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</si>
  <si>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</si>
  <si>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</si>
  <si>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</si>
  <si>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</si>
  <si>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</si>
  <si>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</si>
  <si>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</si>
  <si>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</si>
  <si>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</si>
  <si>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</si>
  <si>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</si>
  <si>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</si>
  <si>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</si>
  <si>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</si>
  <si>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</si>
  <si>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</si>
  <si>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</si>
  <si>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</si>
  <si>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</si>
  <si>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</si>
  <si>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</si>
  <si>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</si>
  <si>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</si>
  <si>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</si>
  <si>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</si>
  <si>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</si>
  <si>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</si>
  <si>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</si>
  <si>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</si>
  <si>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</si>
  <si>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</si>
  <si>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</si>
  <si>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</si>
  <si>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</si>
  <si>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</si>
  <si>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</si>
  <si>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</si>
  <si>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</si>
  <si>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</si>
  <si>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</si>
  <si>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</si>
  <si>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</si>
  <si>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</si>
  <si>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</si>
  <si>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</si>
  <si>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</si>
  <si>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</si>
  <si>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</si>
  <si>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</si>
  <si>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</si>
  <si>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</si>
  <si>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</si>
  <si>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</si>
  <si>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</si>
  <si>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</si>
  <si>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</si>
  <si>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</si>
  <si>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</si>
  <si>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</si>
  <si>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</si>
  <si>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</si>
  <si>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</si>
  <si>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</si>
  <si>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</si>
  <si>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</si>
  <si>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</si>
  <si>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</si>
  <si>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</si>
  <si>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</si>
  <si>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</si>
  <si>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</si>
  <si>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</si>
  <si>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</si>
  <si>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</si>
  <si>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</si>
  <si>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</si>
  <si>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</si>
  <si>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</si>
  <si>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</si>
  <si>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</si>
  <si>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</si>
  <si>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</si>
  <si>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</si>
  <si>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</si>
  <si>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</si>
  <si>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</si>
  <si>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</si>
  <si>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</si>
  <si>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</si>
  <si>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</si>
  <si>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</si>
  <si>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</si>
  <si>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</si>
  <si>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</si>
  <si>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</si>
  <si>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</si>
  <si>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</si>
  <si>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</si>
  <si>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</si>
  <si>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</si>
  <si>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</si>
  <si>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</si>
  <si>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</si>
  <si>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</si>
  <si>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</si>
  <si>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</si>
  <si>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</si>
  <si>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</si>
  <si>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</si>
  <si>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</si>
  <si>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</si>
  <si>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</si>
  <si>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</si>
  <si>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</si>
  <si>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</si>
  <si>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</si>
  <si>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</si>
  <si>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</si>
  <si>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</si>
  <si>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</si>
  <si>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</si>
  <si>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</si>
  <si>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</si>
  <si>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</si>
  <si>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</si>
  <si>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</si>
  <si>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</si>
  <si>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</si>
  <si>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</si>
  <si>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</si>
  <si>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</si>
  <si>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</si>
  <si>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</si>
  <si>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</si>
  <si>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</si>
  <si>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</si>
  <si>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</si>
  <si>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</si>
  <si>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</si>
  <si>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</si>
  <si>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</si>
  <si>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</si>
  <si>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</si>
  <si>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</si>
  <si>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</si>
  <si>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</si>
  <si>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</si>
  <si>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</si>
  <si>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</si>
  <si>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</si>
  <si>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</si>
  <si>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</si>
  <si>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</si>
  <si>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</si>
  <si>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</si>
  <si>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</si>
  <si>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</si>
  <si>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</si>
  <si>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</si>
  <si>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</si>
  <si>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</si>
  <si>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</si>
  <si>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</si>
  <si>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</si>
  <si>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</si>
  <si>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</si>
  <si>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</si>
  <si>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</si>
  <si>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</si>
  <si>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</si>
  <si>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</si>
  <si>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</si>
  <si>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</si>
  <si>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</si>
  <si>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</si>
  <si>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</si>
  <si>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</si>
  <si>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</si>
  <si>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</si>
  <si>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</si>
  <si>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</si>
  <si>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</si>
  <si>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</si>
  <si>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</si>
  <si>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</si>
  <si>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</si>
  <si>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</si>
  <si>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</si>
  <si>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</si>
  <si>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</si>
  <si>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</si>
  <si>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</si>
  <si>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</si>
  <si>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</si>
  <si>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</si>
  <si>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</si>
  <si>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</si>
  <si>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</si>
  <si>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</si>
  <si>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</si>
  <si>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</si>
  <si>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</si>
  <si>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</si>
  <si>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</si>
  <si>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</si>
  <si>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</si>
  <si>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</si>
  <si>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</si>
  <si>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</si>
  <si>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</si>
  <si>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</si>
  <si>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</si>
  <si>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</si>
  <si>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</si>
  <si>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</si>
  <si>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</si>
  <si>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</si>
  <si>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</si>
  <si>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</si>
  <si>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</si>
  <si>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</si>
  <si>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</si>
  <si>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</si>
  <si>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</si>
  <si>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</si>
  <si>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</si>
  <si>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</si>
  <si>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</si>
  <si>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</si>
  <si>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</si>
  <si>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</si>
  <si>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</si>
  <si>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</si>
  <si>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</si>
  <si>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</si>
  <si>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</si>
  <si>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</si>
  <si>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</si>
  <si>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</si>
  <si>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</si>
  <si>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</si>
  <si>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</si>
  <si>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</si>
  <si>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</si>
  <si>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</si>
  <si>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</si>
  <si>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</si>
  <si>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</si>
  <si>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</si>
  <si>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</si>
  <si>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</si>
  <si>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</si>
  <si>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</si>
  <si>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</si>
  <si>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</si>
  <si>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</si>
  <si>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</si>
  <si>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</si>
  <si>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</si>
  <si>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</si>
  <si>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</si>
  <si>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</si>
  <si>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</si>
  <si>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</si>
  <si>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</si>
  <si>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</si>
  <si>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</si>
  <si>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</si>
  <si>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</si>
  <si>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</si>
  <si>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</si>
  <si>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</si>
  <si>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</si>
  <si>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</si>
  <si>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</si>
  <si>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</si>
  <si>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</si>
  <si>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</si>
  <si>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</si>
  <si>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</si>
  <si>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</si>
  <si>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</si>
  <si>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</si>
  <si>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</si>
  <si>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</si>
  <si>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</si>
  <si>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</si>
  <si>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</si>
  <si>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</si>
  <si>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</si>
  <si>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</si>
  <si>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</si>
  <si>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</si>
  <si>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</si>
  <si>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</si>
  <si>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</si>
  <si>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</si>
  <si>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</si>
  <si>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</si>
  <si>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</si>
  <si>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</si>
  <si>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</si>
  <si>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</si>
  <si>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</si>
  <si>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</si>
  <si>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</si>
  <si>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</si>
  <si>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</si>
  <si>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</si>
  <si>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</si>
  <si>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</si>
  <si>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</si>
  <si>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</si>
  <si>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</si>
  <si>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</si>
  <si>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</si>
  <si>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</si>
  <si>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</si>
  <si>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</si>
  <si>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</si>
  <si>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</si>
  <si>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</si>
  <si>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</si>
  <si>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</si>
  <si>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</si>
  <si>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</si>
  <si>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</si>
  <si>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</si>
  <si>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</si>
  <si>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</si>
  <si>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</si>
  <si>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</si>
  <si>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</si>
  <si>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</si>
  <si>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</si>
  <si>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</si>
  <si>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</si>
  <si>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</si>
  <si>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</si>
  <si>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</si>
  <si>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</si>
  <si>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</si>
  <si>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</si>
  <si>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</si>
  <si>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</si>
  <si>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</si>
  <si>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</si>
  <si>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</si>
  <si>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</si>
  <si>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</si>
  <si>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</si>
  <si>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</si>
  <si>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</si>
  <si>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</si>
  <si>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</si>
  <si>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</si>
  <si>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</si>
  <si>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</si>
  <si>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</si>
  <si>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</si>
  <si>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</si>
  <si>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</si>
  <si>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</si>
  <si>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</si>
  <si>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</si>
  <si>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</si>
  <si>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</si>
  <si>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</si>
  <si>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</si>
  <si>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</si>
  <si>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</si>
  <si>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</si>
  <si>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</si>
  <si>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</si>
  <si>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</si>
  <si>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</si>
  <si>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</si>
  <si>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</si>
  <si>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</si>
  <si>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</si>
  <si>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</si>
  <si>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</si>
  <si>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</si>
  <si>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</si>
  <si>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</si>
  <si>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</si>
  <si>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</si>
  <si>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</si>
  <si>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</si>
  <si>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</si>
  <si>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</si>
  <si>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</si>
  <si>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</si>
  <si>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</si>
  <si>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</si>
  <si>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</si>
  <si>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</si>
  <si>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</si>
  <si>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</si>
  <si>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</si>
  <si>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</si>
  <si>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</si>
  <si>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</si>
  <si>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</si>
  <si>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</si>
  <si>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</si>
  <si>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</si>
  <si>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</si>
  <si>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</si>
  <si>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</si>
  <si>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</si>
  <si>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</si>
  <si>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</si>
  <si>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</si>
  <si>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</si>
  <si>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</si>
  <si>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</si>
  <si>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</si>
  <si>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</si>
  <si>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</si>
  <si>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</si>
  <si>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</si>
  <si>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</si>
  <si>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</si>
  <si>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</si>
  <si>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</si>
  <si>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</si>
  <si>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</si>
  <si>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</si>
  <si>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</si>
  <si>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</si>
  <si>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</si>
  <si>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</si>
  <si>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</si>
  <si>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</si>
  <si>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</si>
  <si>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</si>
  <si>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</si>
  <si>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</si>
  <si>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</si>
  <si>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</si>
  <si>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</si>
  <si>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</si>
  <si>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</si>
  <si>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</si>
  <si>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</si>
  <si>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</si>
  <si>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</si>
  <si>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</si>
  <si>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</si>
  <si>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</si>
  <si>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</si>
  <si>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</si>
  <si>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</si>
  <si>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</si>
  <si>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</si>
  <si>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</si>
  <si>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</si>
  <si>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</si>
  <si>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</si>
  <si>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</si>
  <si>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</si>
  <si>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</si>
  <si>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</si>
  <si>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</si>
  <si>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</si>
  <si>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</si>
  <si>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</si>
  <si>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</si>
  <si>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</si>
  <si>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</si>
  <si>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</si>
  <si>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</si>
  <si>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</si>
  <si>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</si>
  <si>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</si>
  <si>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</si>
  <si>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</si>
  <si>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</si>
  <si>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</si>
  <si>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</si>
  <si>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</si>
  <si>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</si>
  <si>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</si>
  <si>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</si>
  <si>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</si>
  <si>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</si>
  <si>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</si>
  <si>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</si>
  <si>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</si>
  <si>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</si>
  <si>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</si>
  <si>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</si>
  <si>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</si>
  <si>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</si>
  <si>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</si>
  <si>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</si>
  <si>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</si>
  <si>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</si>
  <si>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</si>
  <si>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</si>
  <si>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</si>
  <si>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</si>
  <si>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</si>
  <si>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</si>
  <si>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</si>
  <si>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</si>
  <si>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</si>
  <si>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</si>
  <si>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</si>
  <si>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</si>
  <si>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</si>
  <si>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</si>
  <si>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</si>
  <si>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</si>
  <si>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</si>
  <si>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</si>
  <si>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</si>
  <si>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</si>
  <si>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</si>
  <si>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</si>
  <si>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</si>
  <si>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</si>
  <si>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</si>
  <si>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</si>
  <si>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</si>
  <si>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</si>
  <si>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</si>
  <si>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</si>
  <si>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</si>
  <si>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</si>
  <si>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</si>
  <si>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</si>
  <si>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</si>
  <si>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</si>
  <si>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</si>
  <si>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</si>
  <si>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</si>
  <si>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</si>
  <si>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</si>
  <si>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</si>
  <si>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</si>
  <si>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</si>
  <si>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</si>
  <si>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</si>
  <si>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</si>
  <si>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</si>
  <si>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</si>
  <si>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</si>
  <si>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</si>
  <si>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</si>
  <si>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</si>
  <si>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</si>
  <si>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</si>
  <si>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</si>
  <si>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</si>
  <si>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</si>
  <si>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</si>
  <si>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</si>
  <si>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</si>
  <si>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</si>
  <si>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</si>
  <si>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</si>
  <si>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</si>
  <si>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</si>
  <si>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</si>
  <si>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</si>
  <si>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</si>
  <si>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</si>
  <si>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</si>
  <si>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</si>
  <si>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</si>
  <si>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</si>
  <si>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</si>
  <si>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</si>
  <si>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</si>
  <si>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</si>
  <si>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</si>
  <si>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</si>
  <si>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</si>
  <si>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</si>
  <si>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</si>
  <si>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</si>
  <si>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</si>
  <si>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</si>
  <si>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</si>
  <si>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</si>
  <si>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</si>
  <si>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</si>
  <si>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</si>
  <si>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</si>
  <si>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</si>
  <si>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</si>
  <si>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</si>
  <si>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</si>
  <si>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</si>
  <si>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</si>
  <si>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</si>
  <si>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</si>
  <si>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</si>
  <si>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</si>
  <si>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</si>
  <si>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</si>
  <si>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</si>
  <si>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</si>
  <si>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</si>
  <si>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</si>
  <si>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</si>
  <si>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</si>
  <si>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</si>
  <si>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</si>
  <si>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</si>
  <si>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</si>
  <si>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</si>
  <si>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</si>
  <si>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</si>
  <si>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</si>
  <si>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</si>
  <si>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</si>
  <si>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</si>
  <si>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</si>
  <si>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</si>
  <si>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</si>
  <si>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</si>
  <si>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</si>
  <si>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</si>
  <si>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</si>
  <si>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</si>
  <si>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</si>
  <si>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</si>
  <si>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</si>
  <si>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</si>
  <si>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</si>
  <si>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</si>
  <si>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</si>
  <si>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</si>
  <si>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</si>
  <si>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</si>
  <si>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</si>
  <si>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</si>
  <si>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</si>
  <si>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</si>
  <si>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</si>
  <si>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</si>
  <si>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</si>
  <si>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</si>
  <si>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</si>
  <si>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</si>
  <si>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</si>
  <si>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</si>
  <si>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</si>
  <si>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</si>
  <si>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</si>
  <si>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</si>
  <si>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</si>
  <si>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</si>
  <si>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</si>
  <si>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</si>
  <si>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</si>
  <si>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</si>
  <si>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</si>
  <si>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</si>
  <si>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</si>
  <si>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</si>
  <si>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</si>
  <si>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</si>
  <si>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</si>
  <si>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</si>
  <si>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</si>
  <si>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</si>
  <si>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</si>
  <si>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</si>
  <si>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</si>
  <si>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</si>
  <si>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</si>
  <si>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</si>
  <si>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</si>
  <si>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</si>
  <si>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</si>
  <si>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</si>
  <si>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</si>
  <si>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</si>
  <si>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</si>
  <si>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</si>
  <si>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</si>
  <si>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</si>
  <si>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</si>
  <si>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</si>
  <si>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</si>
  <si>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</si>
  <si>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</si>
  <si>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</si>
  <si>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</si>
  <si>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</si>
  <si>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</si>
  <si>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</si>
  <si>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</si>
  <si>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</si>
  <si>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</si>
  <si>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</si>
  <si>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</si>
  <si>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</si>
  <si>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</si>
  <si>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</si>
  <si>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</si>
  <si>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</si>
  <si>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</si>
  <si>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</si>
  <si>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</si>
  <si>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</si>
  <si>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</si>
  <si>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</si>
  <si>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</si>
  <si>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</si>
  <si>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</si>
  <si>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</si>
  <si>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</si>
  <si>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</si>
  <si>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</si>
  <si>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</si>
  <si>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</si>
  <si>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</si>
  <si>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</si>
  <si>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</si>
  <si>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</si>
  <si>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</si>
  <si>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</si>
  <si>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</si>
  <si>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</si>
  <si>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</si>
  <si>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</si>
  <si>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</si>
  <si>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</si>
  <si>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</si>
  <si>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</si>
  <si>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</si>
  <si>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</si>
  <si>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</si>
  <si>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</si>
  <si>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</si>
  <si>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</si>
  <si>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</si>
  <si>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</si>
  <si>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</si>
  <si>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</si>
  <si>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</si>
  <si>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</si>
  <si>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</si>
  <si>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</si>
  <si>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</si>
  <si>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</si>
  <si>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</si>
  <si>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</si>
  <si>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</si>
  <si>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</si>
  <si>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</si>
  <si>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</si>
  <si>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</si>
  <si>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</si>
  <si>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</si>
  <si>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</si>
  <si>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</si>
  <si>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</si>
  <si>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</si>
  <si>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</si>
  <si>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</si>
  <si>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</si>
  <si>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</si>
  <si>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</si>
  <si>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</si>
  <si>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</si>
  <si>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</si>
  <si>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</si>
  <si>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</si>
  <si>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</si>
  <si>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</si>
  <si>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</si>
  <si>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</si>
  <si>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</si>
  <si>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</si>
  <si>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</si>
  <si>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</si>
  <si>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</si>
  <si>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</si>
  <si>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</si>
  <si>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</si>
  <si>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</si>
  <si>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</si>
  <si>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</si>
  <si>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</si>
  <si>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</si>
  <si>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</si>
  <si>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</si>
  <si>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</si>
  <si>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</si>
  <si>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</si>
  <si>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</si>
  <si>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</si>
  <si>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</si>
  <si>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</si>
  <si>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</si>
  <si>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</si>
  <si>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</si>
  <si>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</si>
  <si>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</si>
  <si>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</si>
  <si>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</si>
  <si>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</si>
  <si>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</si>
  <si>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</si>
  <si>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</si>
  <si>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</si>
  <si>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</si>
  <si>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</si>
  <si>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</si>
  <si>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</si>
  <si>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</si>
  <si>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</si>
  <si>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</si>
  <si>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</si>
  <si>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</si>
  <si>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</si>
  <si>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</si>
  <si>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</si>
  <si>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</si>
  <si>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</si>
  <si>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</si>
  <si>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</si>
  <si>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</si>
  <si>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</si>
  <si>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</si>
  <si>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</si>
  <si>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</si>
  <si>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</si>
  <si>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</si>
  <si>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</si>
  <si>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</si>
  <si>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</si>
  <si>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</si>
  <si>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</si>
  <si>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</si>
  <si>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</si>
  <si>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</si>
  <si>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</si>
  <si>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</si>
  <si>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</si>
  <si>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</si>
  <si>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</si>
  <si>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</si>
  <si>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</si>
  <si>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</si>
  <si>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</si>
  <si>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</si>
  <si>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</si>
  <si>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</si>
  <si>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</si>
  <si>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</si>
  <si>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</si>
  <si>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</si>
  <si>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</si>
  <si>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</si>
  <si>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</si>
  <si>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</si>
  <si>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</si>
  <si>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</si>
  <si>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</si>
  <si>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</si>
  <si>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</si>
  <si>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</si>
  <si>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</si>
  <si>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</si>
  <si>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</si>
  <si>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</si>
  <si>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</si>
  <si>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</si>
  <si>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</si>
  <si>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</si>
  <si>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</si>
  <si>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</si>
  <si>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</si>
  <si>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</si>
  <si>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</si>
  <si>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</si>
  <si>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</si>
  <si>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</si>
  <si>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</si>
  <si>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</si>
  <si>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</si>
  <si>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</si>
  <si>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</si>
  <si>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</si>
  <si>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</si>
  <si>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</si>
  <si>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</si>
  <si>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</si>
  <si>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</si>
  <si>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</si>
  <si>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</si>
  <si>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</si>
  <si>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</si>
  <si>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</si>
  <si>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</si>
  <si>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</si>
  <si>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</si>
  <si>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</si>
  <si>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</si>
  <si>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</si>
  <si>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</si>
  <si>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</si>
  <si>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</si>
  <si>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</si>
  <si>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</si>
  <si>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</si>
  <si>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</si>
  <si>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</si>
  <si>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</si>
  <si>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</si>
  <si>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</si>
  <si>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</si>
  <si>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</si>
  <si>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</si>
  <si>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</si>
  <si>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</si>
  <si>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</si>
  <si>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</si>
  <si>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</si>
  <si>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</si>
  <si>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</si>
  <si>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</si>
  <si>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</si>
  <si>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</si>
  <si>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</si>
  <si>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</si>
  <si>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</si>
  <si>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</si>
  <si>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</si>
  <si>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</si>
  <si>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</si>
  <si>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</si>
  <si>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</si>
  <si>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</si>
  <si>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</si>
  <si>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</si>
  <si>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</si>
  <si>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</si>
  <si>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</si>
  <si>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</si>
  <si>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</si>
  <si>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</si>
  <si>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</si>
  <si>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</si>
  <si>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</si>
  <si>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</si>
  <si>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</si>
  <si>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</si>
  <si>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</si>
  <si>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</si>
  <si>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</si>
  <si>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</si>
  <si>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</si>
  <si>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</si>
  <si>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</si>
  <si>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</si>
  <si>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</si>
  <si>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</si>
  <si>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</si>
  <si>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</si>
  <si>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</si>
  <si>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</si>
  <si>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</si>
  <si>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</si>
  <si>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</si>
  <si>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</si>
  <si>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</si>
  <si>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</si>
  <si>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</si>
  <si>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</si>
  <si>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</si>
  <si>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</si>
  <si>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</si>
  <si>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</si>
  <si>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</si>
  <si>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</si>
  <si>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</si>
  <si>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</si>
  <si>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</si>
  <si>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</si>
  <si>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</si>
  <si>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</si>
  <si>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</si>
  <si>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</si>
  <si>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</si>
  <si>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</si>
  <si>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</si>
  <si>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</si>
  <si>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</si>
  <si>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</si>
  <si>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</si>
  <si>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</si>
  <si>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</si>
  <si>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</si>
  <si>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</si>
  <si>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</si>
  <si>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</si>
  <si>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</si>
  <si>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</si>
  <si>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</si>
  <si>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</si>
  <si>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</si>
  <si>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</si>
  <si>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</si>
  <si>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</si>
  <si>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</si>
  <si>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</si>
  <si>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</si>
  <si>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</si>
  <si>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</si>
  <si>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</si>
  <si>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</si>
  <si>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</si>
  <si>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</si>
  <si>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</si>
  <si>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</si>
  <si>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</si>
  <si>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</si>
  <si>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</si>
  <si>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</si>
  <si>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</si>
  <si>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</si>
  <si>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</si>
  <si>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</si>
  <si>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</si>
  <si>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</si>
  <si>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</si>
  <si>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</si>
  <si>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</si>
  <si>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</si>
  <si>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</si>
  <si>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</si>
  <si>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</si>
  <si>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</si>
  <si>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</si>
  <si>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</si>
  <si>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</si>
  <si>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</si>
  <si>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</si>
  <si>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</si>
  <si>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</si>
  <si>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</si>
  <si>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</si>
  <si>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</si>
  <si>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</si>
  <si>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</si>
  <si>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</si>
  <si>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</si>
  <si>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</si>
  <si>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</si>
  <si>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</si>
  <si>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</si>
  <si>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</si>
  <si>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</si>
  <si>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</si>
  <si>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</si>
  <si>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</si>
  <si>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</si>
  <si>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</si>
  <si>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</si>
  <si>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</si>
  <si>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</si>
  <si>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</si>
  <si>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</si>
  <si>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</si>
  <si>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</si>
  <si>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</si>
  <si>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</si>
  <si>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</si>
  <si>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</si>
  <si>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</si>
  <si>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</si>
  <si>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</si>
  <si>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</si>
  <si>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</si>
  <si>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</si>
  <si>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</si>
  <si>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</si>
  <si>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</si>
  <si>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</si>
  <si>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</si>
  <si>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</si>
  <si>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</si>
  <si>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</si>
  <si>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</si>
  <si>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</si>
  <si>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</si>
  <si>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</si>
  <si>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</si>
  <si>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</si>
  <si>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</si>
  <si>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</si>
  <si>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</si>
  <si>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</si>
  <si>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</si>
  <si>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</si>
  <si>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</si>
  <si>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</si>
  <si>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</si>
  <si>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</si>
  <si>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</si>
  <si>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</si>
  <si>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</si>
  <si>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</si>
  <si>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</si>
  <si>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</si>
  <si>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</si>
  <si>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</si>
  <si>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</si>
  <si>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</si>
  <si>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</si>
  <si>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</si>
  <si>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</si>
  <si>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</si>
  <si>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</si>
  <si>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</si>
  <si>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</si>
  <si>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</si>
  <si>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</si>
  <si>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</si>
  <si>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</si>
  <si>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</si>
  <si>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</si>
  <si>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</si>
  <si>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</si>
  <si>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</si>
  <si>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</si>
  <si>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</si>
  <si>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</si>
  <si>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</si>
  <si>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</si>
  <si>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</si>
  <si>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</si>
  <si>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</si>
  <si>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</si>
  <si>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</si>
  <si>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</si>
  <si>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</si>
  <si>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</si>
  <si>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</si>
  <si>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</si>
  <si>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</si>
  <si>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</si>
  <si>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</si>
  <si>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</si>
  <si>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</si>
  <si>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</si>
  <si>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</si>
  <si>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</si>
  <si>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</si>
  <si>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</si>
  <si>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</si>
  <si>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</si>
  <si>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</si>
  <si>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</si>
  <si>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</si>
  <si>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</si>
  <si>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</si>
  <si>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</si>
  <si>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</si>
  <si>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</si>
  <si>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</si>
  <si>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</si>
  <si>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</si>
  <si>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</si>
  <si>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</si>
  <si>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</si>
  <si>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</si>
  <si>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</si>
  <si>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</si>
  <si>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</si>
  <si>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</si>
  <si>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</si>
  <si>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</si>
  <si>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</si>
  <si>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</si>
  <si>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</si>
  <si>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</si>
  <si>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</si>
  <si>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</si>
  <si>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</si>
  <si>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</si>
  <si>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</si>
  <si>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</si>
  <si>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</si>
  <si>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</si>
  <si>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</si>
  <si>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</si>
  <si>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</si>
  <si>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</si>
  <si>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</si>
  <si>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</si>
  <si>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</si>
  <si>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</si>
  <si>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</si>
  <si>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</si>
  <si>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</si>
  <si>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</si>
  <si>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</si>
  <si>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</si>
  <si>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</si>
  <si>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</si>
  <si>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</si>
  <si>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</si>
  <si>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</si>
  <si>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</si>
  <si>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</si>
  <si>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</si>
  <si>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</si>
  <si>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</si>
  <si>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</si>
  <si>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</si>
  <si>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</si>
  <si>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</si>
  <si>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</si>
  <si>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</si>
  <si>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</si>
  <si>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</si>
  <si>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</si>
  <si>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</si>
  <si>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</si>
  <si>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</si>
  <si>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</si>
  <si>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</si>
  <si>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</si>
  <si>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</si>
  <si>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</si>
  <si>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</si>
  <si>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</si>
  <si>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</si>
  <si>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</si>
  <si>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</si>
  <si>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</si>
  <si>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</si>
  <si>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</si>
  <si>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</si>
  <si>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</si>
  <si>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</si>
  <si>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</si>
  <si>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</si>
  <si>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</si>
  <si>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</si>
  <si>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</si>
  <si>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</si>
  <si>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</si>
  <si>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</si>
  <si>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</si>
  <si>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</si>
  <si>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</si>
  <si>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</si>
  <si>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</si>
  <si>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</si>
  <si>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</si>
  <si>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</si>
  <si>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</si>
  <si>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</si>
  <si>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</si>
  <si>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</si>
  <si>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</si>
  <si>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</si>
  <si>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</si>
  <si>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</si>
  <si>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</si>
  <si>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</si>
  <si>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</si>
  <si>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</si>
  <si>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</si>
  <si>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</si>
  <si>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</si>
  <si>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</si>
  <si>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</si>
  <si>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</si>
  <si>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</si>
  <si>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</si>
  <si>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</si>
  <si>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</si>
  <si>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</si>
  <si>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</si>
  <si>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</si>
  <si>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</si>
  <si>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</si>
  <si>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</si>
  <si>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</si>
  <si>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</si>
  <si>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</si>
  <si>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</si>
  <si>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</si>
  <si>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</si>
  <si>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</si>
  <si>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</si>
  <si>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</si>
  <si>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</si>
  <si>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</si>
  <si>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</si>
  <si>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</si>
  <si>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</si>
  <si>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</si>
  <si>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</si>
  <si>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</si>
  <si>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</si>
  <si>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</si>
  <si>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</si>
  <si>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</si>
  <si>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</si>
  <si>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</si>
  <si>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</si>
  <si>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</si>
  <si>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</si>
  <si>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</si>
  <si>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</si>
  <si>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</si>
  <si>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</si>
  <si>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</si>
  <si>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</si>
  <si>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</si>
  <si>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</si>
  <si>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</si>
  <si>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</si>
  <si>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</si>
  <si>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</si>
  <si>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</si>
  <si>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</si>
  <si>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</si>
  <si>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</si>
  <si>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</si>
  <si>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</si>
  <si>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</si>
  <si>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</si>
  <si>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</si>
  <si>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</si>
  <si>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</si>
  <si>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</si>
  <si>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</si>
  <si>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</si>
  <si>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</si>
  <si>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</si>
  <si>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</si>
  <si>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</si>
  <si>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</si>
  <si>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</si>
  <si>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</si>
  <si>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</si>
  <si>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</si>
  <si>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</si>
  <si>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</si>
  <si>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</si>
  <si>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</si>
  <si>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</si>
  <si>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</si>
  <si>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</si>
  <si>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</si>
  <si>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</si>
  <si>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</si>
  <si>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</si>
  <si>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</si>
  <si>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</si>
  <si>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</si>
  <si>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</si>
  <si>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</si>
  <si>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</si>
  <si>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</si>
  <si>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</si>
  <si>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</si>
  <si>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</si>
  <si>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</si>
  <si>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</si>
  <si>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</si>
  <si>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</si>
  <si>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</si>
  <si>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</si>
  <si>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</si>
  <si>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</si>
  <si>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</si>
  <si>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</si>
  <si>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</si>
  <si>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</si>
  <si>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</si>
  <si>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</si>
  <si>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</si>
  <si>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</si>
  <si>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</si>
  <si>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</si>
  <si>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</si>
  <si>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</si>
  <si>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</si>
  <si>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</si>
  <si>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</si>
  <si>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</si>
  <si>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</si>
  <si>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</si>
  <si>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</si>
  <si>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</si>
  <si>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</si>
  <si>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</si>
  <si>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</si>
  <si>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</si>
  <si>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</si>
  <si>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</si>
  <si>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</si>
  <si>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</si>
  <si>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</si>
  <si>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</si>
  <si>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</si>
  <si>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</si>
  <si>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</si>
  <si>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</si>
  <si>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</si>
  <si>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</si>
  <si>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</si>
  <si>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</si>
  <si>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</si>
  <si>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</si>
  <si>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</si>
  <si>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</si>
  <si>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</si>
  <si>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</si>
  <si>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</si>
  <si>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</si>
  <si>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</si>
  <si>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</si>
  <si>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</si>
  <si>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</si>
  <si>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</si>
  <si>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</si>
  <si>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</si>
  <si>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</si>
  <si>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</si>
  <si>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</si>
  <si>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</si>
  <si>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</si>
  <si>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</si>
  <si>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</si>
  <si>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</si>
  <si>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</si>
  <si>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</si>
  <si>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</si>
  <si>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</si>
  <si>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</si>
  <si>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</si>
  <si>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</si>
  <si>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</si>
  <si>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</si>
  <si>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</si>
  <si>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</si>
  <si>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</si>
  <si>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</si>
  <si>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</si>
  <si>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</si>
  <si>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</si>
  <si>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</si>
  <si>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</si>
  <si>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</si>
  <si>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</si>
  <si>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</si>
  <si>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</si>
  <si>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</si>
  <si>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</si>
  <si>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</si>
  <si>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</si>
  <si>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</si>
  <si>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</si>
  <si>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</si>
  <si>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</si>
  <si>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</si>
  <si>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</si>
  <si>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</si>
  <si>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</si>
  <si>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</si>
  <si>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</si>
  <si>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</si>
  <si>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</si>
  <si>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</si>
  <si>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</si>
  <si>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</si>
  <si>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</si>
  <si>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</si>
  <si>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</si>
  <si>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</si>
  <si>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</si>
  <si>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</si>
  <si>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</si>
  <si>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</si>
  <si>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</si>
  <si>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</si>
  <si>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</si>
  <si>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</si>
  <si>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</si>
  <si>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</si>
  <si>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</si>
  <si>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</si>
  <si>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</si>
  <si>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</si>
  <si>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</si>
  <si>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</si>
  <si>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</si>
  <si>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</si>
  <si>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</si>
  <si>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</si>
  <si>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</si>
  <si>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</si>
  <si>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</si>
  <si>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</si>
  <si>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</si>
  <si>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</si>
  <si>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</si>
  <si>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</si>
  <si>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</si>
  <si>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</si>
  <si>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</si>
  <si>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</si>
  <si>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</si>
  <si>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</si>
  <si>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</si>
  <si>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</si>
  <si>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</si>
  <si>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</si>
  <si>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</si>
  <si>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</si>
  <si>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</si>
  <si>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</si>
  <si>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</si>
  <si>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</si>
  <si>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</si>
  <si>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</si>
  <si>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</si>
  <si>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</si>
  <si>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</si>
  <si>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</si>
  <si>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</si>
  <si>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</si>
  <si>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</si>
  <si>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</si>
  <si>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</si>
  <si>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</si>
  <si>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</si>
  <si>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</si>
  <si>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</si>
  <si>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</si>
  <si>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</si>
  <si>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</si>
  <si>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</si>
  <si>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</si>
  <si>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</si>
  <si>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</si>
  <si>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</si>
  <si>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</si>
  <si>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</si>
  <si>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</si>
  <si>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</si>
  <si>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</si>
  <si>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</si>
  <si>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</si>
  <si>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</si>
  <si>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</si>
  <si>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</si>
  <si>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</si>
  <si>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</si>
  <si>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</si>
  <si>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</si>
  <si>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</si>
  <si>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</si>
  <si>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</si>
  <si>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</si>
  <si>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</si>
  <si>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</si>
  <si>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</si>
  <si>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</si>
  <si>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</si>
  <si>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</si>
  <si>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</si>
  <si>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</si>
  <si>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</si>
  <si>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</si>
  <si>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</si>
  <si>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</si>
  <si>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</si>
  <si>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</si>
  <si>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</si>
  <si>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</si>
  <si>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</si>
  <si>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</si>
  <si>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</si>
  <si>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</si>
  <si>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</si>
  <si>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</si>
  <si>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</si>
  <si>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</si>
  <si>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</si>
  <si>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</si>
  <si>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</si>
  <si>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</si>
  <si>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</si>
  <si>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</si>
  <si>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</si>
  <si>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</si>
  <si>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</si>
  <si>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</si>
  <si>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</si>
  <si>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</si>
  <si>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</si>
  <si>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</si>
  <si>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</si>
  <si>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</si>
  <si>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</si>
  <si>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</si>
  <si>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</si>
  <si>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</si>
  <si>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</si>
  <si>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</si>
  <si>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</si>
  <si>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</si>
  <si>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</si>
  <si>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</si>
  <si>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</si>
  <si>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</si>
  <si>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</si>
  <si>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</si>
  <si>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</si>
  <si>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</si>
  <si>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</si>
  <si>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</si>
  <si>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</si>
  <si>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</si>
  <si>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</si>
  <si>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</si>
  <si>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</si>
  <si>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</si>
  <si>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</si>
  <si>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</si>
  <si>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</si>
  <si>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</si>
  <si>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</si>
  <si>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</si>
  <si>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</si>
  <si>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</si>
  <si>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</si>
  <si>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</si>
  <si>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</si>
  <si>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</si>
  <si>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</si>
  <si>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</si>
  <si>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</si>
  <si>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</si>
  <si>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</si>
  <si>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</si>
  <si>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</si>
  <si>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</si>
  <si>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</si>
  <si>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</si>
  <si>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</si>
  <si>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</si>
  <si>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</si>
  <si>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</si>
  <si>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</si>
  <si>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</si>
  <si>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</si>
  <si>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</si>
  <si>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</si>
  <si>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</si>
  <si>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</si>
  <si>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</si>
  <si>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</si>
  <si>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</si>
  <si>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</si>
  <si>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</si>
  <si>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</si>
  <si>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</si>
  <si>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</si>
  <si>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</si>
  <si>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</si>
  <si>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</si>
  <si>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</si>
  <si>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</si>
  <si>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</si>
  <si>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</si>
  <si>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</si>
  <si>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</si>
  <si>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</si>
  <si>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</si>
  <si>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</si>
  <si>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</si>
  <si>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</si>
  <si>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</si>
  <si>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</si>
  <si>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</si>
  <si>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</si>
  <si>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</si>
  <si>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</si>
  <si>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</si>
  <si>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</si>
  <si>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</si>
  <si>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</si>
  <si>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</si>
  <si>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</si>
  <si>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</si>
  <si>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</si>
  <si>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</si>
  <si>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</si>
  <si>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</si>
  <si>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</si>
  <si>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</si>
  <si>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</si>
  <si>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</si>
  <si>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</si>
  <si>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</si>
  <si>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</si>
  <si>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</si>
  <si>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</si>
  <si>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</si>
  <si>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</si>
  <si>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</si>
  <si>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</si>
  <si>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</si>
  <si>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</si>
  <si>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</si>
  <si>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</si>
  <si>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</si>
  <si>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</si>
  <si>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</si>
  <si>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</si>
  <si>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</si>
  <si>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</si>
  <si>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</si>
  <si>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</si>
  <si>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</si>
  <si>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</si>
  <si>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</si>
  <si>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</si>
  <si>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</si>
  <si>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</si>
  <si>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</si>
  <si>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</si>
  <si>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</si>
  <si>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</si>
  <si>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</si>
  <si>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</si>
  <si>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</si>
  <si>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</si>
  <si>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</si>
  <si>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</si>
  <si>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</si>
  <si>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</si>
  <si>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</si>
  <si>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</si>
  <si>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</si>
  <si>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</si>
  <si>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</si>
  <si>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</si>
  <si>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</si>
  <si>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</si>
  <si>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</si>
  <si>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</si>
  <si>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</si>
  <si>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</si>
  <si>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</si>
  <si>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</si>
  <si>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</si>
  <si>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</si>
  <si>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</si>
  <si>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</si>
  <si>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</si>
  <si>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</si>
  <si>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</si>
  <si>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</si>
  <si>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</si>
  <si>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</si>
  <si>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</si>
  <si>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</si>
  <si>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</si>
  <si>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</si>
  <si>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</si>
  <si>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</si>
  <si>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</si>
  <si>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</si>
  <si>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</si>
  <si>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</si>
  <si>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</si>
  <si>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</si>
  <si>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</si>
  <si>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</si>
  <si>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</si>
  <si>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</si>
  <si>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</si>
  <si>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</si>
  <si>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</si>
  <si>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</si>
  <si>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</si>
  <si>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</si>
  <si>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</si>
  <si>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</si>
  <si>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</si>
  <si>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</si>
  <si>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</si>
  <si>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</si>
  <si>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</si>
  <si>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</si>
  <si>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</si>
  <si>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</si>
  <si>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</si>
  <si>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</si>
  <si>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</si>
  <si>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</si>
  <si>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</si>
  <si>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</si>
  <si>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</si>
  <si>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</si>
  <si>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</si>
  <si>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</si>
  <si>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</si>
  <si>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</si>
  <si>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</si>
  <si>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</si>
  <si>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</si>
  <si>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</si>
  <si>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</si>
  <si>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</si>
  <si>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</si>
  <si>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</si>
  <si>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</si>
  <si>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</si>
  <si>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</si>
  <si>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</si>
  <si>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</si>
  <si>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</si>
  <si>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</si>
  <si>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</si>
  <si>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</si>
  <si>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</si>
  <si>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</si>
  <si>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</si>
  <si>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</si>
  <si>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</si>
  <si>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</si>
  <si>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</si>
  <si>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</si>
  <si>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</si>
  <si>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</si>
  <si>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</si>
  <si>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</si>
  <si>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</si>
  <si>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</si>
  <si>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</si>
  <si>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</si>
  <si>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</si>
  <si>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</si>
  <si>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</si>
  <si>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</si>
  <si>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</si>
  <si>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</si>
  <si>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</si>
  <si>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</si>
  <si>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</si>
  <si>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</si>
  <si>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</si>
  <si>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</si>
  <si>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</si>
  <si>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</si>
  <si>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</si>
  <si>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</si>
  <si>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</si>
  <si>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</si>
  <si>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</si>
  <si>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</si>
  <si>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</si>
  <si>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</si>
  <si>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</si>
  <si>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</si>
  <si>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</si>
  <si>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</si>
  <si>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</si>
  <si>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</si>
  <si>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</si>
  <si>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</si>
  <si>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</si>
  <si>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</si>
  <si>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</si>
  <si>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</si>
  <si>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</si>
  <si>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</si>
  <si>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</si>
  <si>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</si>
  <si>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</si>
  <si>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</si>
  <si>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</si>
  <si>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</si>
  <si>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</si>
  <si>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</si>
  <si>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</si>
  <si>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</si>
  <si>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</si>
  <si>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</si>
  <si>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</si>
  <si>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</si>
  <si>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</si>
  <si>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</si>
  <si>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</si>
  <si>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</si>
  <si>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</si>
  <si>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</si>
  <si>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</si>
  <si>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</si>
  <si>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</si>
  <si>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</si>
  <si>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</si>
  <si>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</si>
  <si>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</si>
  <si>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</si>
  <si>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</si>
  <si>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</si>
  <si>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</si>
  <si>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</si>
  <si>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</si>
  <si>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</si>
  <si>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</si>
  <si>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</si>
  <si>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</si>
  <si>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</si>
  <si>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</si>
  <si>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</si>
  <si>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</si>
  <si>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</si>
  <si>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</si>
  <si>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</si>
  <si>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</si>
  <si>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</si>
  <si>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</si>
  <si>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</si>
  <si>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</si>
  <si>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</si>
  <si>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</si>
  <si>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</si>
  <si>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</si>
  <si>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</si>
  <si>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</si>
  <si>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</si>
  <si>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</si>
  <si>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</si>
  <si>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</si>
  <si>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</si>
  <si>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</si>
  <si>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</si>
  <si>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</si>
  <si>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</si>
  <si>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</si>
  <si>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</si>
  <si>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</si>
  <si>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</si>
  <si>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</si>
  <si>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</si>
  <si>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</si>
  <si>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</si>
  <si>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</si>
  <si>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</si>
  <si>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</si>
  <si>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</si>
  <si>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</si>
  <si>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</si>
  <si>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</si>
  <si>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</si>
  <si>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</si>
  <si>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</si>
  <si>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</si>
  <si>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</si>
  <si>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</si>
  <si>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</si>
  <si>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</si>
  <si>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</si>
  <si>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</si>
  <si>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</si>
  <si>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</si>
  <si>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</si>
  <si>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</si>
  <si>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</si>
  <si>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</si>
  <si>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</si>
  <si>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</si>
  <si>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</si>
  <si>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</si>
  <si>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</si>
  <si>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</si>
  <si>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</si>
  <si>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</si>
  <si>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</si>
  <si>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</si>
  <si>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</si>
  <si>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</si>
  <si>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</si>
  <si>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</si>
  <si>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</si>
  <si>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</si>
  <si>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</si>
  <si>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</si>
  <si>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</si>
  <si>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</si>
  <si>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</si>
  <si>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</si>
  <si>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</si>
  <si>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</si>
  <si>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</si>
  <si>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</si>
  <si>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</si>
  <si>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</si>
  <si>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</si>
  <si>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</si>
  <si>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</si>
  <si>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</si>
  <si>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</si>
  <si>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</si>
  <si>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</si>
  <si>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</si>
  <si>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</si>
  <si>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</si>
  <si>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</si>
  <si>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</si>
  <si>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</si>
  <si>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</si>
  <si>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</si>
  <si>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</si>
  <si>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</si>
  <si>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</si>
  <si>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</si>
  <si>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</si>
  <si>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</si>
  <si>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</si>
  <si>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</si>
  <si>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</si>
  <si>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</si>
  <si>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</si>
  <si>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</si>
  <si>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</si>
  <si>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</si>
  <si>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</si>
  <si>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</si>
  <si>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</si>
  <si>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</si>
  <si>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</si>
  <si>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</si>
  <si>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</si>
  <si>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</si>
  <si>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</si>
  <si>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</si>
  <si>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</si>
  <si>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</si>
  <si>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</si>
  <si>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</si>
  <si>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</si>
  <si>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</si>
  <si>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</si>
  <si>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</si>
  <si>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</si>
  <si>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</si>
  <si>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</si>
  <si>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</si>
  <si>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</si>
  <si>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</si>
  <si>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</si>
  <si>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</si>
  <si>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</si>
  <si>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</si>
  <si>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</si>
  <si>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</si>
  <si>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</si>
  <si>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</si>
  <si>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</si>
  <si>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</si>
  <si>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</si>
  <si>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</si>
  <si>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</si>
  <si>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</si>
  <si>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</si>
  <si>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</si>
  <si>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</si>
  <si>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</si>
  <si>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</si>
  <si>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</si>
  <si>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</si>
  <si>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</si>
  <si>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</si>
  <si>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</si>
  <si>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</si>
  <si>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</si>
  <si>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</si>
  <si>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</si>
  <si>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</si>
  <si>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</si>
  <si>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</si>
  <si>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</si>
  <si>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</si>
  <si>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</si>
  <si>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</si>
  <si>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</si>
  <si>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</si>
  <si>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</si>
  <si>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</si>
  <si>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</si>
  <si>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</si>
  <si>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</si>
  <si>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</si>
  <si>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</si>
  <si>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</si>
  <si>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</si>
  <si>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</si>
  <si>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</si>
  <si>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</si>
  <si>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</si>
  <si>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</si>
  <si>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</si>
  <si>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</si>
  <si>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</si>
  <si>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</si>
  <si>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</si>
  <si>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</si>
  <si>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</si>
  <si>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</si>
  <si>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</si>
  <si>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</si>
  <si>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</si>
  <si>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</si>
  <si>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</si>
  <si>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</si>
  <si>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</si>
  <si>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</si>
  <si>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</si>
  <si>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</si>
  <si>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</si>
  <si>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</si>
  <si>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</si>
  <si>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</si>
  <si>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</si>
  <si>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</si>
  <si>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</si>
  <si>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</si>
  <si>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</si>
  <si>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</si>
  <si>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</si>
  <si>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</si>
  <si>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</si>
  <si>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</si>
  <si>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</si>
  <si>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</si>
  <si>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</si>
  <si>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</si>
  <si>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</si>
  <si>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</si>
  <si>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</si>
  <si>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</si>
  <si>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</si>
  <si>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</si>
  <si>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</si>
  <si>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</si>
  <si>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</si>
  <si>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</si>
  <si>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</si>
  <si>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</si>
  <si>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</si>
  <si>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</si>
  <si>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</si>
  <si>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</si>
  <si>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</si>
  <si>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</si>
  <si>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</si>
  <si>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</si>
  <si>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</si>
  <si>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</si>
  <si>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</si>
  <si>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</si>
  <si>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</si>
  <si>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</si>
  <si>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</si>
  <si>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</si>
  <si>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</si>
  <si>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</si>
  <si>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</si>
  <si>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</si>
  <si>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</si>
  <si>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</si>
  <si>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</si>
  <si>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</si>
  <si>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</si>
  <si>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</si>
  <si>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</si>
  <si>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</si>
  <si>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</si>
  <si>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</si>
  <si>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</si>
  <si>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</si>
  <si>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</si>
  <si>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</si>
  <si>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</si>
  <si>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</si>
  <si>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</si>
  <si>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</si>
  <si>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</si>
  <si>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</si>
  <si>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</si>
  <si>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</si>
  <si>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</si>
  <si>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</si>
  <si>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</si>
  <si>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</si>
  <si>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</si>
  <si>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</si>
  <si>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</si>
  <si>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</si>
  <si>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</si>
  <si>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</si>
  <si>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</si>
  <si>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</si>
  <si>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</si>
  <si>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</si>
  <si>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</si>
  <si>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</si>
  <si>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</si>
  <si>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</si>
  <si>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</si>
  <si>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</si>
  <si>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</si>
  <si>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</si>
  <si>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</si>
  <si>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</si>
  <si>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</si>
  <si>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</si>
  <si>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</si>
  <si>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</si>
  <si>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</si>
  <si>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</si>
  <si>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</si>
  <si>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</si>
  <si>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</si>
  <si>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</si>
  <si>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</si>
  <si>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</si>
  <si>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</si>
  <si>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</si>
  <si>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</si>
  <si>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</si>
  <si>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</si>
  <si>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</si>
  <si>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</si>
  <si>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</si>
  <si>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</si>
  <si>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</si>
  <si>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</si>
  <si>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</si>
  <si>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</si>
  <si>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</si>
  <si>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</si>
  <si>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</si>
  <si>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</si>
  <si>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</si>
  <si>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</si>
  <si>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</si>
  <si>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</si>
  <si>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</si>
  <si>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</si>
  <si>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</si>
  <si>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</si>
  <si>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</si>
  <si>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</si>
  <si>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</si>
  <si>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</si>
  <si>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</si>
  <si>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</si>
  <si>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</si>
  <si>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</si>
  <si>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</si>
  <si>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</si>
  <si>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</si>
  <si>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</si>
  <si>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</si>
  <si>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</si>
  <si>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</si>
  <si>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</si>
  <si>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</si>
  <si>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</si>
  <si>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</si>
  <si>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</si>
  <si>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</si>
  <si>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</si>
  <si>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</si>
  <si>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</si>
  <si>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</si>
  <si>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</si>
  <si>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</si>
  <si>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</si>
  <si>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</si>
  <si>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</si>
  <si>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</si>
  <si>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</si>
  <si>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</si>
  <si>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</si>
  <si>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</si>
  <si>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</si>
  <si>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</si>
  <si>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</si>
  <si>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</si>
  <si>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</si>
  <si>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</si>
  <si>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</si>
  <si>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</si>
  <si>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</si>
  <si>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</si>
  <si>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</si>
  <si>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</si>
  <si>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</si>
  <si>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</si>
  <si>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</si>
  <si>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</si>
  <si>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</si>
  <si>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</si>
  <si>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</si>
  <si>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</si>
  <si>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</si>
  <si>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</si>
  <si>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</si>
  <si>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</si>
  <si>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</si>
  <si>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</si>
  <si>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</si>
  <si>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</si>
  <si>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</si>
  <si>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</si>
  <si>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</si>
  <si>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</si>
  <si>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</si>
  <si>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</si>
  <si>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</si>
  <si>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</si>
  <si>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</si>
  <si>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</si>
  <si>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</si>
  <si>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</si>
  <si>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</si>
  <si>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</si>
  <si>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</si>
  <si>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</si>
  <si>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</si>
  <si>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</si>
  <si>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</si>
  <si>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</si>
  <si>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</si>
  <si>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</si>
  <si>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</si>
  <si>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</si>
  <si>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</si>
  <si>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</si>
  <si>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</si>
  <si>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</si>
  <si>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</si>
  <si>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</si>
  <si>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</si>
  <si>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</si>
  <si>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</si>
  <si>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</si>
  <si>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</si>
  <si>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</si>
  <si>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</si>
  <si>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</si>
  <si>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</si>
  <si>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</si>
  <si>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</si>
  <si>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</si>
  <si>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</si>
  <si>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</si>
  <si>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</si>
  <si>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</si>
  <si>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</si>
  <si>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</si>
  <si>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</si>
  <si>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</si>
  <si>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</si>
  <si>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</si>
  <si>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</si>
  <si>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</si>
  <si>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</si>
  <si>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</si>
  <si>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</si>
  <si>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</si>
  <si>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</si>
  <si>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</si>
  <si>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</si>
  <si>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</si>
  <si>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</si>
  <si>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</si>
  <si>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</si>
  <si>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</si>
  <si>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</si>
  <si>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</si>
  <si>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</si>
  <si>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</si>
  <si>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</si>
  <si>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</si>
  <si>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</si>
  <si>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</si>
  <si>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</si>
  <si>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</si>
  <si>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</si>
  <si>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</si>
  <si>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</si>
  <si>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</si>
  <si>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</si>
  <si>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</si>
  <si>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</si>
  <si>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</si>
  <si>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</si>
  <si>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</si>
  <si>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</si>
  <si>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</si>
  <si>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</si>
  <si>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</si>
  <si>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</si>
  <si>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</si>
  <si>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</si>
  <si>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</si>
  <si>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</si>
  <si>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</si>
  <si>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</si>
  <si>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</si>
  <si>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</si>
  <si>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</si>
  <si>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</si>
  <si>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</si>
  <si>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</si>
  <si>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</si>
  <si>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</si>
  <si>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</si>
  <si>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</si>
  <si>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</si>
  <si>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</si>
  <si>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</si>
  <si>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</si>
  <si>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</si>
  <si>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</si>
  <si>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</si>
  <si>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</si>
  <si>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</si>
  <si>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</si>
  <si>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</si>
  <si>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</si>
  <si>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</si>
  <si>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</si>
  <si>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</si>
  <si>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</si>
  <si>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</si>
  <si>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</si>
  <si>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</si>
  <si>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</si>
  <si>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</si>
  <si>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</si>
  <si>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</si>
  <si>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</si>
  <si>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</si>
  <si>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</si>
  <si>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</si>
  <si>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</si>
  <si>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</si>
  <si>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</si>
  <si>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</si>
  <si>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</si>
  <si>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</si>
  <si>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</si>
  <si>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</si>
  <si>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</si>
  <si>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</si>
  <si>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</si>
  <si>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</si>
  <si>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</si>
  <si>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</si>
  <si>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</si>
  <si>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</si>
  <si>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</si>
  <si>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</si>
  <si>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</si>
  <si>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</si>
  <si>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</si>
  <si>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</si>
  <si>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</si>
  <si>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</si>
  <si>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</si>
  <si>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</si>
  <si>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</si>
  <si>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</si>
  <si>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</si>
  <si>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</si>
  <si>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</si>
  <si>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</si>
  <si>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</si>
  <si>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</si>
  <si>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</si>
  <si>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</si>
  <si>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</si>
  <si>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</si>
  <si>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</si>
  <si>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</si>
  <si>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</si>
  <si>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</si>
  <si>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</si>
  <si>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</si>
  <si>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</si>
  <si>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</si>
  <si>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</si>
  <si>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</si>
  <si>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</si>
  <si>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</si>
  <si>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</si>
  <si>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</si>
  <si>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</si>
  <si>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</si>
  <si>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</si>
  <si>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</si>
  <si>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</si>
  <si>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</si>
  <si>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</si>
  <si>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</si>
  <si>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</si>
  <si>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</si>
  <si>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</si>
  <si>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</si>
  <si>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</si>
  <si>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</si>
  <si>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</si>
  <si>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</si>
  <si>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</si>
  <si>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</si>
  <si>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</si>
  <si>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</si>
  <si>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</si>
  <si>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</si>
  <si>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</si>
  <si>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</si>
  <si>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</si>
  <si>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</si>
  <si>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</si>
  <si>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</si>
  <si>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</si>
  <si>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</si>
  <si>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</si>
  <si>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</si>
  <si>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</si>
  <si>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</si>
  <si>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</si>
  <si>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</si>
  <si>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</si>
  <si>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</si>
  <si>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</si>
  <si>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</si>
  <si>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</si>
  <si>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</si>
  <si>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</si>
  <si>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</si>
  <si>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</si>
  <si>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</si>
  <si>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</si>
  <si>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</si>
  <si>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</si>
  <si>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</si>
  <si>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</si>
  <si>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</si>
  <si>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</si>
  <si>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</si>
  <si>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</si>
  <si>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</si>
  <si>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</si>
  <si>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</si>
  <si>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</si>
  <si>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</si>
  <si>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</si>
  <si>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</si>
  <si>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</si>
  <si>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</si>
  <si>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</si>
  <si>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</si>
  <si>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</si>
  <si>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</si>
  <si>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</si>
  <si>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</si>
  <si>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</si>
  <si>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</si>
  <si>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</si>
  <si>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</si>
  <si>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</si>
  <si>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</si>
  <si>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</si>
  <si>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</si>
  <si>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</si>
  <si>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</si>
  <si>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</si>
  <si>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</si>
  <si>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</si>
  <si>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</si>
  <si>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</si>
  <si>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</si>
  <si>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</si>
  <si>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</si>
  <si>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</si>
  <si>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</si>
  <si>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</si>
  <si>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</si>
  <si>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</si>
  <si>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</si>
  <si>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</si>
  <si>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</si>
  <si>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</si>
  <si>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</si>
  <si>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</si>
  <si>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</si>
  <si>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</si>
  <si>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</si>
  <si>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</si>
  <si>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</si>
  <si>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</si>
  <si>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</si>
  <si>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</si>
  <si>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</si>
  <si>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</si>
  <si>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</si>
  <si>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</si>
  <si>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</si>
  <si>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</si>
  <si>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</si>
  <si>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</si>
  <si>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</si>
  <si>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</si>
  <si>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</si>
  <si>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</si>
  <si>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</si>
  <si>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</si>
  <si>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</si>
  <si>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</si>
  <si>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</si>
  <si>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</si>
  <si>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</si>
  <si>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</si>
  <si>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</si>
  <si>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</si>
  <si>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</si>
  <si>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</si>
  <si>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</si>
  <si>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</si>
  <si>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</si>
  <si>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</si>
  <si>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</si>
  <si>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</si>
  <si>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</si>
  <si>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</si>
  <si>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</si>
  <si>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</si>
  <si>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</si>
  <si>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</si>
  <si>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</si>
  <si>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</si>
  <si>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</si>
  <si>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</si>
  <si>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</si>
  <si>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</si>
  <si>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</si>
  <si>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</si>
  <si>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</si>
  <si>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</si>
  <si>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</si>
  <si>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</si>
  <si>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</si>
  <si>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</si>
  <si>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</si>
  <si>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</si>
  <si>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</si>
  <si>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</si>
  <si>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</si>
  <si>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</si>
  <si>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</si>
  <si>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</si>
  <si>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</si>
  <si>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</si>
  <si>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</si>
  <si>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</si>
  <si>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</si>
  <si>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</si>
  <si>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</si>
  <si>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</si>
  <si>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</si>
  <si>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</si>
  <si>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</si>
  <si>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</si>
  <si>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</si>
  <si>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</si>
  <si>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</si>
  <si>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</si>
  <si>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</si>
  <si>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</si>
  <si>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</si>
  <si>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</si>
  <si>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</si>
  <si>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</si>
  <si>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</si>
  <si>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</si>
  <si>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</si>
  <si>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</si>
  <si>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</si>
  <si>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</si>
  <si>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</si>
  <si>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</si>
  <si>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</si>
  <si>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</si>
  <si>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</si>
  <si>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</si>
  <si>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</si>
  <si>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</si>
  <si>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</si>
  <si>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</si>
  <si>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</si>
  <si>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</si>
  <si>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</si>
  <si>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</si>
  <si>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</si>
  <si>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</si>
  <si>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</si>
  <si>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</si>
  <si>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</si>
  <si>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</si>
  <si>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</si>
  <si>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</si>
  <si>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</si>
  <si>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</si>
  <si>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</si>
  <si>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</si>
  <si>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</si>
  <si>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</si>
  <si>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</si>
  <si>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</si>
  <si>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</si>
  <si>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</si>
  <si>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</si>
  <si>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</si>
  <si>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</si>
  <si>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</si>
  <si>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</si>
  <si>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</si>
  <si>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</si>
  <si>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</si>
  <si>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</si>
  <si>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</si>
  <si>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</si>
  <si>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</si>
  <si>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</si>
  <si>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</si>
  <si>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</si>
  <si>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</si>
  <si>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</si>
  <si>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</si>
  <si>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</si>
  <si>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</si>
  <si>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</si>
  <si>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</si>
  <si>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</si>
  <si>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</si>
  <si>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</si>
  <si>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</si>
  <si>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</si>
  <si>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</si>
  <si>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</si>
  <si>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</si>
  <si>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</si>
  <si>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</si>
  <si>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</si>
  <si>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</si>
  <si>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</si>
  <si>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</si>
  <si>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</si>
  <si>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</si>
  <si>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</si>
  <si>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</si>
  <si>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</si>
  <si>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</si>
  <si>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</si>
  <si>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</si>
  <si>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</si>
  <si>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</si>
  <si>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</si>
  <si>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</si>
  <si>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</si>
  <si>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</si>
  <si>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</si>
  <si>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</si>
  <si>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</si>
  <si>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</si>
  <si>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</si>
  <si>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</si>
  <si>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</si>
  <si>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</si>
  <si>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</si>
  <si>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</si>
  <si>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</si>
  <si>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</si>
  <si>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</si>
  <si>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</si>
  <si>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</si>
  <si>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</si>
  <si>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</si>
  <si>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</si>
  <si>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</si>
  <si>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</si>
  <si>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</si>
  <si>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</si>
  <si>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</si>
  <si>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</si>
  <si>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</si>
  <si>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</si>
  <si>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</si>
  <si>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</si>
  <si>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</si>
  <si>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</si>
  <si>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</si>
  <si>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</si>
  <si>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</si>
  <si>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</si>
  <si>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</si>
  <si>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</si>
  <si>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</si>
  <si>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</si>
  <si>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</si>
  <si>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</si>
  <si>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</si>
  <si>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</si>
  <si>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</si>
  <si>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</si>
  <si>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</si>
  <si>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</si>
  <si>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</si>
  <si>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</si>
  <si>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</si>
  <si>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</si>
  <si>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</si>
  <si>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</si>
  <si>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</si>
  <si>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</si>
  <si>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</si>
  <si>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</si>
  <si>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</si>
  <si>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</si>
  <si>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</si>
  <si>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</si>
  <si>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</si>
  <si>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</si>
  <si>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</si>
  <si>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</si>
  <si>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</si>
  <si>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</si>
  <si>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</si>
  <si>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</si>
  <si>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</si>
  <si>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</si>
  <si>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</si>
  <si>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</si>
  <si>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</si>
  <si>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</si>
  <si>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</si>
  <si>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</si>
  <si>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</si>
  <si>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</si>
  <si>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</si>
  <si>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</si>
  <si>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</si>
  <si>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</si>
  <si>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</si>
  <si>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</si>
  <si>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</si>
  <si>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</si>
  <si>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</si>
  <si>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</si>
  <si>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</si>
  <si>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</si>
  <si>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</si>
  <si>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</si>
  <si>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</si>
  <si>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</si>
  <si>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</si>
  <si>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</si>
  <si>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</si>
  <si>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</si>
  <si>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</si>
  <si>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</si>
  <si>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</si>
  <si>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</si>
  <si>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</si>
  <si>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</si>
  <si>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</si>
  <si>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</si>
  <si>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</si>
  <si>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</si>
  <si>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</si>
  <si>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</si>
  <si>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</si>
  <si>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</si>
  <si>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</si>
  <si>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</si>
  <si>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</si>
  <si>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</si>
  <si>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</si>
  <si>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</si>
  <si>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</si>
  <si>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</si>
  <si>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</si>
  <si>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</si>
  <si>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</si>
  <si>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</si>
  <si>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</si>
  <si>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</si>
  <si>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</si>
  <si>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</si>
  <si>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</si>
  <si>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</si>
  <si>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</si>
  <si>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</si>
  <si>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</si>
  <si>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</si>
  <si>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</si>
  <si>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</si>
  <si>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</si>
  <si>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</si>
  <si>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</si>
  <si>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</si>
  <si>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</si>
  <si>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</si>
  <si>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</si>
  <si>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</si>
  <si>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</si>
  <si>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</si>
  <si>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</si>
  <si>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</si>
  <si>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</si>
  <si>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</si>
  <si>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</si>
  <si>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</si>
  <si>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</si>
  <si>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</si>
  <si>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</si>
  <si>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</si>
  <si>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</si>
  <si>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</si>
  <si>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</si>
  <si>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</si>
  <si>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</si>
  <si>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</si>
  <si>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</si>
  <si>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</si>
  <si>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</si>
  <si>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</si>
  <si>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</si>
  <si>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</si>
  <si>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</si>
  <si>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</si>
  <si>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</si>
  <si>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</si>
  <si>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</si>
  <si>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</si>
  <si>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</si>
  <si>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</si>
  <si>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</si>
  <si>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</si>
  <si>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</si>
  <si>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</si>
  <si>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</si>
  <si>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</si>
  <si>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</si>
  <si>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</si>
  <si>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</si>
  <si>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</si>
  <si>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</si>
  <si>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</si>
  <si>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</si>
  <si>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</si>
  <si>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</si>
  <si>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</si>
  <si>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</si>
  <si>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</si>
  <si>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</si>
  <si>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</si>
  <si>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</si>
  <si>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</si>
  <si>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</si>
  <si>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</si>
  <si>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</si>
  <si>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</si>
  <si>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</si>
  <si>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</si>
  <si>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</si>
  <si>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</si>
  <si>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</si>
  <si>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</si>
  <si>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</si>
  <si>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</si>
  <si>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</si>
  <si>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</si>
  <si>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</si>
  <si>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</si>
  <si>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</si>
  <si>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</si>
  <si>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</si>
  <si>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</si>
  <si>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</si>
  <si>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</si>
  <si>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</si>
  <si>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</si>
  <si>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</si>
  <si>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</si>
  <si>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</si>
  <si>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</si>
  <si>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</si>
  <si>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</si>
  <si>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</si>
  <si>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</si>
  <si>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</si>
  <si>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</si>
  <si>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</si>
  <si>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</si>
  <si>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</si>
  <si>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</si>
  <si>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</si>
  <si>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</si>
  <si>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</si>
  <si>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</si>
  <si>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</si>
  <si>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</si>
  <si>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</si>
  <si>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</si>
  <si>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</si>
  <si>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</si>
  <si>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</si>
  <si>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</si>
  <si>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</si>
  <si>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</si>
  <si>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</si>
  <si>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</si>
  <si>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</si>
  <si>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</si>
  <si>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</si>
  <si>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</si>
  <si>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</si>
  <si>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</si>
  <si>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</si>
  <si>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</si>
  <si>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</si>
  <si>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</si>
  <si>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</si>
  <si>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</si>
  <si>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</si>
  <si>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</si>
  <si>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</si>
  <si>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</si>
  <si>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</si>
  <si>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</si>
  <si>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</si>
  <si>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</si>
  <si>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</si>
  <si>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</si>
  <si>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</si>
  <si>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</si>
  <si>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</si>
  <si>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</si>
  <si>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</si>
  <si>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</si>
  <si>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</si>
  <si>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</si>
  <si>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</si>
  <si>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</si>
  <si>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</si>
  <si>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</si>
  <si>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</si>
  <si>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</si>
  <si>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</si>
  <si>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</si>
  <si>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</si>
  <si>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</si>
  <si>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</si>
  <si>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</si>
  <si>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</si>
  <si>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</si>
  <si>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</si>
  <si>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</si>
  <si>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</si>
  <si>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</si>
  <si>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</si>
  <si>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</si>
  <si>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</si>
  <si>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</si>
  <si>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</si>
  <si>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</si>
  <si>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</si>
  <si>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</si>
  <si>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</si>
  <si>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</si>
  <si>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</si>
  <si>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</si>
  <si>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</si>
  <si>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</si>
  <si>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</si>
  <si>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</si>
  <si>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</si>
  <si>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</si>
  <si>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</si>
  <si>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</si>
  <si>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</si>
  <si>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</si>
  <si>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</si>
  <si>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</si>
  <si>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</si>
  <si>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</si>
  <si>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</si>
  <si>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</si>
  <si>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</si>
  <si>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</si>
  <si>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</si>
  <si>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</si>
  <si>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</si>
  <si>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</si>
  <si>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</si>
  <si>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</si>
  <si>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</si>
  <si>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</si>
  <si>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</si>
  <si>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</si>
  <si>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</si>
  <si>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</si>
  <si>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</si>
  <si>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</si>
  <si>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</si>
  <si>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</si>
  <si>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</si>
  <si>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</si>
  <si>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</si>
  <si>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</si>
  <si>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</si>
  <si>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</si>
  <si>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</si>
  <si>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</si>
  <si>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</si>
  <si>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</si>
  <si>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</si>
  <si>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</si>
  <si>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</si>
  <si>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</si>
  <si>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</si>
  <si>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</si>
  <si>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</si>
  <si>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</si>
  <si>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</si>
  <si>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</si>
  <si>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</si>
  <si>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</si>
  <si>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</si>
  <si>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</si>
  <si>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</si>
  <si>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</si>
  <si>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</si>
  <si>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</si>
  <si>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</si>
  <si>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</si>
  <si>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</si>
  <si>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</si>
  <si>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</si>
  <si>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</si>
  <si>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</si>
  <si>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</si>
  <si>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</si>
  <si>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</si>
  <si>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</si>
  <si>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</si>
  <si>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</si>
  <si>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</si>
  <si>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</si>
  <si>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</si>
  <si>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</si>
  <si>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</si>
  <si>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</si>
  <si>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</si>
  <si>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</si>
  <si>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</si>
  <si>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</si>
  <si>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</si>
  <si>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</si>
  <si>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</si>
  <si>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</si>
  <si>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</si>
  <si>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</si>
  <si>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</si>
  <si>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</si>
  <si>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</si>
  <si>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</si>
  <si>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</si>
  <si>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</si>
  <si>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</si>
  <si>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</si>
  <si>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</si>
  <si>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</si>
  <si>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</si>
  <si>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</si>
  <si>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</si>
  <si>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</si>
  <si>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</si>
  <si>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</si>
  <si>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</si>
  <si>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</si>
  <si>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</si>
  <si>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</si>
  <si>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</si>
  <si>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</si>
  <si>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</si>
  <si>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</si>
  <si>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</si>
  <si>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</si>
  <si>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</si>
  <si>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</si>
  <si>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</si>
  <si>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</si>
  <si>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</si>
  <si>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</si>
  <si>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</si>
  <si>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</si>
  <si>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</si>
  <si>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</si>
  <si>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</si>
  <si>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</si>
  <si>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</si>
  <si>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</si>
  <si>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</si>
  <si>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</si>
  <si>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</si>
  <si>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</si>
  <si>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</si>
  <si>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</si>
  <si>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</si>
  <si>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</si>
  <si>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</si>
  <si>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</si>
  <si>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</si>
  <si>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</si>
  <si>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</si>
  <si>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</si>
  <si>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</si>
  <si>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</si>
  <si>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</si>
  <si>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</si>
  <si>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</si>
  <si>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</si>
  <si>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</si>
  <si>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</si>
  <si>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</si>
  <si>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</si>
  <si>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</si>
  <si>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</si>
  <si>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</si>
  <si>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</si>
  <si>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</si>
  <si>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</si>
  <si>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</si>
  <si>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</si>
  <si>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</si>
  <si>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</si>
  <si>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</si>
  <si>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</si>
  <si>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</si>
  <si>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</si>
  <si>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</si>
  <si>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</si>
  <si>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</si>
  <si>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</si>
  <si>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</si>
  <si>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</si>
  <si>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</si>
  <si>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</si>
  <si>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</si>
  <si>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</si>
  <si>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</si>
  <si>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</si>
  <si>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</si>
  <si>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</si>
  <si>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</si>
  <si>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</si>
  <si>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</si>
  <si>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</si>
  <si>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</si>
  <si>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</si>
  <si>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</si>
  <si>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</si>
  <si>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</si>
  <si>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</si>
  <si>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</si>
  <si>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</si>
  <si>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</si>
  <si>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</si>
  <si>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</si>
  <si>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</si>
  <si>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</si>
  <si>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</si>
  <si>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</si>
  <si>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</si>
  <si>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</si>
  <si>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</si>
  <si>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</si>
  <si>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</si>
  <si>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</si>
  <si>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</si>
  <si>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</si>
  <si>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</si>
  <si>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</si>
  <si>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</si>
  <si>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</si>
  <si>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</si>
  <si>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</si>
  <si>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</si>
  <si>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</si>
  <si>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</si>
  <si>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</si>
  <si>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</si>
  <si>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</si>
  <si>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</si>
  <si>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</si>
  <si>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</si>
  <si>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</si>
  <si>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</si>
  <si>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</si>
  <si>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</si>
  <si>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</si>
  <si>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</si>
  <si>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</si>
  <si>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</si>
  <si>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</si>
  <si>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</si>
  <si>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</si>
  <si>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</si>
  <si>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</si>
  <si>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</si>
  <si>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</si>
  <si>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</si>
  <si>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</si>
  <si>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</si>
  <si>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</si>
  <si>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</si>
  <si>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</si>
  <si>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</si>
  <si>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</si>
  <si>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</si>
  <si>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</si>
  <si>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</si>
  <si>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</si>
  <si>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</si>
  <si>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</si>
  <si>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</si>
  <si>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</si>
  <si>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</si>
  <si>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</si>
  <si>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</si>
  <si>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</si>
  <si>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</si>
  <si>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</si>
  <si>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</si>
  <si>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</si>
  <si>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</si>
  <si>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</si>
  <si>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</si>
  <si>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</si>
  <si>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</si>
  <si>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</si>
  <si>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</si>
  <si>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</si>
  <si>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</si>
  <si>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</si>
  <si>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</si>
  <si>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</si>
  <si>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</si>
  <si>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</si>
  <si>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</si>
  <si>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</si>
  <si>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</si>
  <si>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</si>
  <si>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</si>
  <si>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</si>
  <si>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</si>
  <si>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</si>
  <si>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</si>
  <si>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</si>
  <si>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</si>
  <si>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</si>
  <si>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</si>
  <si>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</si>
  <si>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</si>
  <si>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</si>
  <si>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</si>
  <si>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</si>
  <si>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</si>
  <si>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</si>
  <si>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</si>
  <si>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</si>
  <si>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</si>
  <si>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</si>
  <si>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</si>
  <si>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</si>
  <si>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</si>
  <si>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</si>
  <si>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</si>
  <si>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</si>
  <si>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</si>
  <si>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</si>
  <si>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</si>
  <si>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</si>
  <si>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</si>
  <si>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</si>
  <si>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</si>
  <si>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</si>
  <si>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</si>
  <si>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</si>
  <si>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</si>
  <si>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</si>
  <si>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</si>
  <si>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</si>
  <si>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</si>
  <si>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</si>
  <si>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</si>
  <si>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</si>
  <si>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</si>
  <si>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</si>
  <si>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</si>
  <si>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</si>
  <si>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</si>
  <si>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</si>
  <si>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</si>
  <si>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</si>
  <si>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</si>
  <si>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</si>
  <si>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</si>
  <si>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</si>
  <si>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</si>
  <si>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</si>
  <si>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</si>
  <si>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</si>
  <si>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</si>
  <si>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</si>
  <si>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</si>
  <si>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</si>
  <si>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</si>
  <si>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</si>
  <si>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</si>
  <si>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</si>
  <si>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</si>
  <si>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</si>
  <si>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</si>
  <si>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</si>
  <si>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</si>
  <si>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</si>
  <si>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</si>
  <si>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</si>
  <si>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</si>
  <si>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</si>
  <si>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</si>
  <si>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</si>
  <si>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</si>
  <si>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</si>
  <si>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</si>
  <si>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</si>
  <si>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</si>
  <si>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</si>
  <si>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</si>
  <si>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</si>
  <si>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</si>
  <si>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</si>
  <si>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</si>
  <si>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</si>
  <si>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</si>
  <si>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</si>
  <si>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</si>
  <si>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</si>
  <si>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</si>
  <si>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</si>
  <si>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</si>
  <si>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</si>
  <si>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</si>
  <si>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</si>
  <si>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</si>
  <si>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</si>
  <si>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</si>
  <si>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</si>
  <si>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</si>
  <si>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</si>
  <si>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</si>
  <si>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</si>
  <si>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</si>
  <si>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</si>
  <si>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</si>
  <si>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</si>
  <si>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</si>
  <si>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</si>
  <si>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</si>
  <si>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</si>
  <si>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</si>
  <si>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</si>
  <si>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</si>
  <si>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</si>
  <si>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</si>
  <si>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</si>
  <si>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</si>
  <si>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</si>
  <si>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</si>
  <si>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</si>
  <si>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</si>
  <si>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</si>
  <si>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</si>
  <si>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</si>
  <si>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</si>
  <si>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</si>
  <si>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</si>
  <si>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</si>
  <si>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</si>
  <si>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</si>
  <si>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</si>
  <si>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</si>
  <si>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</si>
  <si>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</si>
  <si>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</si>
  <si>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</si>
  <si>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</si>
  <si>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</si>
  <si>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</si>
  <si>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</si>
  <si>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</si>
  <si>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</si>
  <si>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</si>
  <si>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</si>
  <si>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</si>
  <si>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</si>
  <si>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</si>
  <si>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</si>
  <si>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</si>
  <si>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</si>
  <si>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</si>
  <si>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</si>
  <si>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</si>
  <si>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</si>
  <si>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</si>
  <si>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</si>
  <si>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</si>
  <si>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</si>
  <si>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</si>
  <si>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</si>
  <si>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</si>
  <si>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</si>
  <si>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</si>
  <si>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</si>
  <si>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</si>
  <si>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</si>
  <si>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</si>
  <si>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</si>
  <si>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</si>
  <si>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</si>
  <si>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</si>
  <si>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</si>
  <si>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</si>
  <si>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</si>
  <si>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</si>
  <si>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</si>
  <si>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</si>
  <si>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</si>
  <si>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</si>
  <si>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</si>
  <si>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</si>
  <si>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</si>
  <si>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</si>
  <si>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</si>
  <si>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</si>
  <si>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</si>
  <si>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</si>
  <si>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</si>
  <si>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</si>
  <si>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</si>
  <si>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</si>
  <si>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</si>
  <si>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</si>
  <si>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</si>
  <si>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</si>
  <si>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</si>
  <si>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</si>
  <si>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</si>
  <si>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</si>
  <si>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</si>
  <si>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</si>
  <si>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</si>
  <si>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</si>
  <si>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</si>
  <si>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</si>
  <si>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</si>
  <si>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</si>
  <si>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</si>
  <si>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</si>
  <si>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</si>
  <si>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</si>
  <si>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</si>
  <si>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</si>
  <si>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</si>
  <si>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</si>
  <si>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</si>
  <si>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</si>
  <si>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</si>
  <si>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</si>
  <si>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</si>
  <si>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</si>
  <si>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</si>
  <si>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</si>
  <si>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</si>
  <si>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</si>
  <si>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</si>
  <si>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</si>
  <si>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</si>
  <si>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</si>
  <si>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</si>
  <si>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</si>
  <si>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</si>
  <si>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</si>
  <si>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</si>
  <si>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</si>
  <si>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</si>
  <si>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</si>
  <si>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</si>
  <si>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</si>
  <si>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</si>
  <si>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</si>
  <si>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</si>
  <si>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</si>
  <si>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</si>
  <si>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</si>
  <si>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</si>
  <si>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</si>
  <si>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</si>
  <si>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</si>
  <si>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</si>
  <si>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</si>
  <si>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</si>
  <si>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</si>
  <si>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</si>
  <si>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</si>
  <si>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</si>
  <si>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</si>
  <si>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</si>
  <si>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</si>
  <si>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</si>
  <si>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</si>
  <si>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</si>
  <si>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</si>
  <si>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</si>
  <si>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</si>
  <si>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</si>
  <si>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</si>
  <si>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</si>
  <si>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</si>
  <si>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</si>
  <si>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</si>
  <si>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</si>
  <si>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</si>
  <si>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</si>
  <si>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</si>
  <si>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</si>
  <si>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</si>
  <si>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</si>
  <si>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</si>
  <si>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</si>
  <si>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</si>
  <si>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</si>
  <si>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</si>
  <si>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</si>
  <si>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</si>
  <si>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</si>
  <si>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</si>
  <si>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</si>
  <si>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</si>
  <si>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</si>
  <si>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</si>
  <si>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</si>
  <si>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</si>
  <si>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</si>
  <si>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</si>
  <si>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</si>
  <si>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</si>
  <si>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</si>
  <si>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</si>
  <si>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</si>
  <si>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</si>
  <si>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</si>
  <si>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</si>
  <si>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</si>
  <si>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</si>
  <si>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</si>
  <si>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</si>
  <si>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</si>
  <si>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</si>
  <si>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</si>
  <si>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</si>
  <si>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</si>
  <si>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</si>
  <si>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</si>
  <si>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</si>
  <si>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</si>
  <si>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</si>
  <si>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</si>
  <si>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</si>
  <si>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</si>
  <si>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</si>
  <si>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</si>
  <si>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</si>
  <si>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</si>
  <si>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</si>
  <si>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</si>
  <si>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</si>
  <si>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</si>
  <si>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</si>
  <si>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</si>
  <si>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</si>
  <si>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</si>
  <si>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</si>
  <si>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</si>
  <si>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</si>
  <si>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</si>
  <si>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</si>
  <si>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</si>
  <si>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</si>
  <si>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</si>
  <si>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</si>
  <si>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</si>
  <si>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</si>
  <si>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</si>
  <si>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</si>
  <si>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</si>
  <si>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</si>
  <si>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</si>
  <si>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</si>
  <si>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</si>
  <si>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</si>
  <si>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</si>
  <si>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</si>
  <si>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</si>
  <si>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</si>
  <si>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</si>
  <si>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</si>
  <si>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</si>
  <si>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</si>
  <si>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</si>
  <si>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</si>
  <si>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</si>
  <si>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</si>
  <si>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</si>
  <si>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</si>
  <si>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</si>
  <si>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</si>
  <si>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</si>
  <si>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</si>
  <si>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</si>
  <si>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</si>
  <si>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</si>
  <si>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</si>
  <si>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</si>
  <si>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</si>
  <si>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</si>
  <si>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</si>
  <si>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</si>
  <si>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</si>
  <si>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</si>
  <si>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</si>
  <si>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</si>
  <si>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</si>
  <si>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</si>
  <si>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</si>
  <si>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</si>
  <si>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</si>
  <si>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</si>
  <si>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</si>
  <si>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</si>
  <si>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</si>
  <si>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</si>
  <si>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</si>
  <si>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</si>
  <si>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</si>
  <si>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</si>
  <si>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</si>
  <si>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</si>
  <si>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</si>
  <si>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</si>
  <si>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</si>
  <si>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</si>
  <si>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</si>
  <si>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</si>
  <si>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</si>
  <si>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</si>
  <si>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</si>
  <si>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</si>
  <si>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</si>
  <si>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</si>
  <si>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</si>
  <si>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</si>
  <si>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</si>
  <si>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</si>
  <si>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</si>
  <si>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</si>
  <si>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</si>
  <si>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</si>
  <si>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</si>
  <si>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</si>
  <si>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</si>
  <si>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</si>
  <si>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</si>
  <si>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</si>
  <si>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</si>
  <si>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</si>
  <si>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</si>
  <si>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</si>
  <si>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</si>
  <si>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</si>
  <si>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</si>
  <si>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</si>
  <si>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</si>
  <si>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</si>
  <si>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</si>
  <si>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</si>
  <si>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</si>
  <si>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</si>
  <si>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</si>
  <si>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</si>
  <si>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</si>
  <si>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</si>
  <si>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</si>
  <si>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</si>
  <si>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</si>
  <si>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</si>
  <si>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</si>
  <si>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</si>
  <si>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</si>
  <si>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</si>
  <si>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</si>
  <si>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</si>
  <si>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</si>
  <si>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</si>
  <si>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</si>
  <si>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</si>
  <si>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</si>
  <si>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</si>
  <si>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</si>
  <si>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</si>
  <si>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</si>
  <si>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</si>
  <si>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</si>
  <si>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</si>
  <si>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</si>
  <si>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</si>
  <si>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</si>
  <si>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</si>
  <si>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</si>
  <si>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</si>
  <si>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</si>
  <si>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</si>
  <si>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</si>
  <si>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</si>
  <si>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</si>
  <si>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</si>
  <si>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</si>
  <si>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</si>
  <si>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</si>
  <si>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</si>
  <si>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</si>
  <si>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</si>
  <si>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</si>
  <si>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</si>
  <si>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</si>
  <si>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</si>
  <si>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</si>
  <si>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</si>
  <si>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</si>
  <si>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</si>
  <si>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</si>
  <si>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</si>
  <si>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</si>
  <si>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</si>
  <si>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</si>
  <si>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</si>
  <si>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</si>
  <si>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</si>
  <si>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</si>
  <si>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</si>
  <si>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</si>
  <si>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</si>
  <si>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</si>
  <si>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</si>
  <si>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</si>
  <si>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</si>
  <si>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</si>
  <si>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</si>
  <si>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</si>
  <si>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</si>
  <si>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</si>
  <si>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</si>
  <si>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</si>
  <si>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</si>
  <si>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</si>
  <si>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</si>
  <si>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</si>
  <si>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</si>
  <si>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</si>
  <si>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</si>
  <si>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</si>
  <si>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</si>
  <si>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</si>
  <si>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</si>
  <si>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</si>
  <si>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</si>
  <si>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</si>
  <si>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</si>
  <si>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</si>
  <si>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</si>
  <si>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</si>
  <si>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</si>
  <si>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</si>
  <si>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</si>
  <si>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</si>
  <si>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</si>
  <si>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</si>
  <si>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</si>
  <si>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</si>
  <si>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</si>
  <si>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</si>
  <si>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</si>
  <si>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</si>
  <si>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</si>
  <si>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</si>
  <si>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</si>
  <si>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</si>
  <si>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</si>
  <si>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</si>
  <si>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</si>
  <si>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</si>
  <si>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</si>
  <si>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</si>
  <si>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</si>
  <si>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</si>
  <si>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</si>
  <si>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</si>
  <si>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</si>
  <si>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</si>
  <si>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</si>
  <si>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</si>
  <si>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</si>
  <si>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</si>
  <si>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</si>
  <si>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</si>
  <si>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</si>
  <si>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</si>
  <si>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</si>
  <si>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</si>
  <si>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</si>
  <si>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</si>
  <si>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</si>
  <si>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</si>
  <si>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</si>
  <si>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</si>
  <si>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</si>
  <si>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</si>
  <si>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</si>
  <si>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</si>
  <si>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</si>
  <si>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</si>
  <si>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</si>
  <si>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</si>
  <si>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</si>
  <si>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</si>
  <si>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</si>
  <si>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</si>
  <si>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</si>
  <si>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</si>
  <si>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</si>
  <si>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</si>
  <si>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</si>
  <si>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</si>
  <si>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</si>
  <si>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</si>
  <si>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</si>
  <si>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</si>
  <si>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</si>
  <si>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</si>
  <si>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</si>
  <si>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</si>
  <si>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</si>
  <si>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</si>
  <si>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</si>
  <si>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</si>
  <si>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</si>
  <si>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</si>
  <si>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</si>
  <si>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</si>
  <si>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</si>
  <si>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</si>
  <si>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</si>
  <si>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</si>
  <si>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</si>
  <si>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</si>
  <si>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</si>
  <si>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</si>
  <si>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</si>
  <si>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</si>
  <si>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</si>
  <si>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</si>
  <si>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</si>
  <si>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</si>
  <si>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</si>
  <si>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</si>
  <si>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</si>
  <si>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</si>
  <si>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</si>
  <si>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</si>
  <si>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</si>
  <si>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</si>
  <si>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</si>
  <si>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</si>
  <si>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</si>
  <si>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</si>
  <si>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</si>
  <si>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</si>
  <si>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</si>
  <si>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</si>
  <si>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</si>
  <si>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</si>
  <si>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</si>
  <si>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</si>
  <si>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</si>
  <si>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</si>
  <si>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</si>
  <si>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</si>
  <si>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</si>
  <si>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</si>
  <si>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</si>
  <si>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</si>
  <si>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</si>
  <si>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</si>
  <si>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</si>
  <si>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</si>
  <si>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</si>
  <si>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</si>
  <si>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</si>
  <si>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</si>
  <si>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</si>
  <si>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</si>
  <si>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</si>
  <si>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</si>
  <si>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</si>
  <si>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</si>
  <si>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</si>
  <si>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</si>
  <si>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</si>
  <si>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</si>
  <si>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</si>
  <si>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</si>
  <si>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</si>
  <si>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</si>
  <si>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</si>
  <si>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</si>
  <si>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</si>
  <si>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</si>
  <si>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</si>
  <si>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</si>
  <si>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</si>
  <si>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</si>
  <si>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</si>
  <si>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</si>
  <si>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</si>
  <si>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</si>
  <si>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</si>
  <si>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</si>
  <si>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</si>
  <si>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</si>
  <si>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</si>
  <si>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</si>
  <si>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</si>
  <si>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</si>
  <si>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</si>
  <si>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</si>
  <si>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</si>
  <si>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</si>
  <si>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</si>
  <si>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</si>
  <si>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</si>
  <si>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</si>
  <si>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</si>
  <si>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</si>
  <si>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</si>
  <si>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</si>
  <si>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</si>
  <si>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</si>
  <si>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</si>
  <si>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</si>
  <si>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</si>
  <si>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</si>
  <si>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</si>
  <si>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</si>
  <si>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</si>
  <si>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</si>
  <si>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</si>
  <si>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</si>
  <si>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</si>
  <si>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</si>
  <si>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</si>
  <si>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</si>
  <si>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</si>
  <si>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</si>
  <si>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</si>
  <si>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</si>
  <si>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</si>
  <si>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</si>
  <si>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</si>
  <si>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</si>
  <si>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</si>
  <si>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</si>
  <si>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</si>
  <si>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</si>
  <si>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</si>
  <si>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</si>
  <si>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</si>
  <si>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</si>
  <si>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</si>
  <si>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</si>
  <si>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</si>
  <si>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</si>
  <si>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</si>
  <si>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</si>
  <si>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</si>
  <si>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</si>
  <si>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</si>
  <si>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</si>
  <si>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</si>
  <si>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</si>
  <si>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</si>
  <si>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</si>
  <si>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</si>
  <si>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</si>
  <si>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</si>
  <si>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</si>
  <si>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</si>
  <si>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</si>
  <si>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</si>
  <si>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</si>
  <si>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</si>
  <si>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</si>
  <si>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</si>
  <si>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</si>
  <si>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</si>
  <si>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</si>
  <si>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</si>
  <si>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</si>
  <si>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</si>
  <si>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</si>
  <si>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</si>
  <si>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</si>
  <si>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</si>
  <si>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</si>
  <si>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</si>
  <si>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</si>
  <si>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</si>
  <si>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</si>
  <si>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</si>
  <si>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</si>
  <si>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</si>
  <si>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</si>
  <si>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</si>
  <si>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</si>
  <si>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</si>
  <si>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</si>
  <si>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</si>
  <si>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</si>
  <si>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</si>
  <si>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</si>
  <si>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</si>
  <si>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</si>
  <si>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</si>
  <si>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</si>
  <si>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</si>
  <si>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</si>
  <si>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</si>
  <si>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</si>
  <si>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</si>
  <si>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</si>
  <si>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</si>
  <si>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</si>
  <si>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</si>
  <si>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</si>
  <si>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</si>
  <si>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</si>
  <si>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</si>
  <si>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</si>
  <si>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</si>
  <si>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</si>
  <si>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</si>
  <si>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</si>
  <si>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</si>
  <si>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</si>
  <si>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</si>
  <si>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</si>
  <si>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</si>
  <si>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</si>
  <si>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</si>
  <si>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</si>
  <si>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</si>
  <si>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</si>
  <si>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</si>
  <si>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</si>
  <si>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</si>
  <si>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</si>
  <si>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</si>
  <si>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</si>
  <si>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</si>
  <si>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</si>
  <si>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</si>
  <si>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</si>
  <si>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</si>
  <si>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</si>
  <si>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</si>
  <si>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</si>
  <si>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</si>
  <si>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</si>
  <si>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</si>
  <si>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</si>
  <si>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</si>
  <si>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</si>
  <si>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</si>
  <si>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</si>
  <si>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</si>
  <si>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</si>
  <si>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</si>
  <si>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</si>
  <si>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</si>
  <si>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</si>
  <si>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</si>
  <si>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</si>
  <si>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</si>
  <si>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</si>
  <si>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</si>
  <si>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</si>
  <si>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</si>
  <si>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</si>
  <si>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</si>
  <si>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</si>
  <si>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</si>
  <si>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</si>
  <si>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</si>
  <si>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</si>
  <si>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</si>
  <si>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</si>
  <si>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</si>
  <si>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</si>
  <si>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</si>
  <si>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</si>
  <si>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</si>
  <si>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</si>
  <si>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</si>
  <si>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</si>
  <si>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</si>
  <si>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</si>
  <si>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</si>
  <si>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</si>
  <si>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</si>
  <si>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</si>
  <si>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</si>
  <si>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</si>
  <si>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</si>
  <si>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</si>
  <si>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</si>
  <si>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</si>
  <si>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</si>
  <si>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</si>
  <si>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</si>
  <si>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</si>
  <si>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</si>
  <si>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</si>
  <si>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</si>
  <si>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</si>
  <si>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</si>
  <si>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</si>
  <si>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</si>
  <si>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</si>
  <si>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</si>
  <si>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</si>
  <si>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</si>
  <si>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</si>
  <si>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</si>
  <si>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</si>
  <si>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</si>
  <si>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</si>
  <si>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</si>
  <si>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</si>
  <si>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</si>
  <si>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</si>
  <si>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</si>
  <si>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</si>
  <si>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</si>
  <si>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</si>
  <si>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</si>
  <si>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</si>
  <si>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</si>
  <si>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</si>
  <si>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</si>
  <si>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</si>
  <si>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</si>
  <si>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</si>
  <si>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</si>
  <si>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</si>
  <si>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</si>
  <si>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</si>
  <si>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</si>
  <si>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</si>
  <si>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</si>
  <si>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</si>
  <si>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</si>
  <si>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</si>
  <si>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</si>
  <si>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</si>
  <si>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</si>
  <si>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</si>
  <si>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</si>
  <si>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</si>
  <si>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</si>
  <si>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</si>
  <si>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</si>
  <si>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</si>
  <si>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</si>
  <si>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</si>
  <si>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</si>
  <si>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</si>
  <si>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</si>
  <si>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</si>
  <si>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</si>
  <si>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</si>
  <si>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</si>
  <si>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</si>
  <si>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</si>
  <si>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</si>
  <si>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</si>
  <si>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</si>
  <si>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</si>
  <si>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</si>
  <si>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</si>
  <si>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</si>
  <si>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</si>
  <si>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</si>
  <si>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</si>
  <si>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</si>
  <si>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</si>
  <si>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</si>
  <si>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</si>
  <si>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</si>
  <si>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</si>
  <si>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</si>
  <si>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</si>
  <si>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</si>
  <si>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</si>
  <si>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</si>
  <si>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</si>
  <si>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</si>
  <si>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</si>
  <si>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</si>
  <si>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</si>
  <si>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</si>
  <si>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</si>
  <si>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</si>
  <si>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</si>
  <si>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</si>
  <si>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</si>
  <si>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</si>
  <si>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</si>
  <si>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</si>
  <si>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</si>
  <si>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</si>
  <si>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</si>
  <si>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</si>
  <si>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</si>
  <si>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</si>
  <si>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</si>
  <si>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</si>
  <si>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</si>
  <si>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</si>
  <si>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</si>
  <si>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</si>
  <si>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</si>
  <si>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</si>
  <si>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</si>
  <si>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</si>
  <si>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</si>
  <si>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</si>
  <si>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</si>
  <si>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</si>
  <si>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</si>
  <si>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</si>
  <si>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</si>
  <si>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</si>
  <si>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</si>
  <si>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</si>
  <si>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</si>
  <si>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</si>
  <si>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</si>
  <si>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</si>
  <si>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</si>
  <si>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</si>
  <si>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</si>
  <si>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</si>
  <si>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</si>
  <si>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</si>
  <si>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</si>
  <si>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</si>
  <si>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</si>
  <si>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</si>
  <si>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</si>
  <si>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</si>
  <si>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</si>
  <si>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</si>
  <si>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</si>
  <si>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</si>
  <si>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</si>
  <si>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</si>
  <si>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</si>
  <si>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</si>
  <si>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</si>
  <si>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</si>
  <si>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</si>
  <si>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</si>
  <si>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</si>
  <si>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</si>
  <si>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</si>
  <si>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</si>
  <si>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</si>
  <si>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</si>
  <si>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</si>
  <si>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</si>
  <si>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</si>
  <si>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</si>
  <si>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</si>
  <si>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</si>
  <si>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</si>
  <si>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</si>
  <si>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</si>
  <si>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</si>
  <si>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</si>
  <si>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</si>
  <si>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</si>
  <si>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</si>
  <si>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</si>
  <si>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</si>
  <si>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</si>
  <si>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</si>
  <si>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</si>
  <si>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</si>
  <si>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</si>
  <si>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</si>
  <si>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</si>
  <si>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</si>
  <si>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</si>
  <si>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</si>
  <si>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</si>
  <si>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</si>
  <si>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</si>
  <si>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</si>
  <si>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</si>
  <si>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</si>
  <si>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</si>
  <si>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</si>
  <si>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</si>
  <si>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</si>
  <si>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</si>
  <si>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</si>
  <si>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</si>
  <si>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</si>
  <si>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</si>
  <si>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</si>
  <si>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</si>
  <si>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</si>
  <si>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</si>
  <si>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</si>
  <si>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</si>
  <si>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</si>
  <si>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</si>
  <si>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</si>
  <si>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</si>
  <si>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</si>
  <si>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</si>
  <si>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</si>
  <si>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</si>
  <si>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</si>
  <si>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</si>
  <si>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</si>
  <si>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</si>
  <si>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</si>
  <si>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</si>
  <si>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</si>
  <si>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</si>
  <si>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</si>
  <si>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</si>
  <si>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</si>
  <si>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</si>
  <si>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</si>
  <si>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</si>
  <si>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</si>
  <si>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</si>
  <si>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</si>
  <si>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</si>
  <si>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</si>
  <si>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</si>
  <si>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</si>
  <si>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</si>
  <si>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</si>
  <si>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</si>
  <si>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</si>
  <si>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</si>
  <si>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</si>
  <si>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</si>
  <si>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</si>
  <si>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</si>
  <si>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</si>
  <si>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</si>
  <si>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</si>
  <si>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</si>
  <si>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</si>
  <si>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</si>
  <si>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</si>
  <si>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</si>
  <si>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</si>
  <si>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</si>
  <si>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</si>
  <si>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</si>
  <si>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</si>
  <si>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</si>
  <si>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</si>
  <si>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</si>
  <si>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</si>
  <si>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</si>
  <si>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</si>
  <si>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</si>
  <si>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</si>
  <si>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</si>
  <si>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</si>
  <si>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</si>
  <si>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</si>
  <si>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</si>
  <si>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</si>
  <si>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</si>
  <si>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</si>
  <si>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</si>
  <si>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</si>
  <si>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</si>
  <si>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</si>
  <si>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</si>
  <si>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</si>
  <si>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</si>
  <si>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</si>
  <si>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</si>
  <si>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</si>
  <si>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</si>
  <si>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</si>
  <si>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</si>
  <si>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</si>
  <si>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</si>
  <si>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</si>
  <si>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</si>
  <si>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</si>
  <si>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</si>
  <si>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</si>
  <si>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</si>
  <si>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</si>
  <si>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</si>
  <si>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</si>
  <si>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</si>
  <si>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</si>
  <si>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</si>
  <si>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</si>
  <si>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</si>
  <si>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</si>
  <si>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</si>
  <si>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</si>
  <si>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</si>
  <si>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</si>
  <si>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</si>
  <si>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</si>
  <si>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</si>
  <si>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</si>
  <si>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</si>
  <si>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</si>
  <si>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</si>
  <si>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</si>
  <si>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</si>
  <si>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</si>
  <si>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</si>
  <si>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</si>
  <si>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</si>
  <si>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</si>
  <si>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</si>
  <si>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</si>
  <si>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</si>
  <si>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</si>
  <si>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</si>
  <si>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</si>
  <si>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</si>
  <si>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</si>
  <si>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</si>
  <si>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</si>
  <si>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</si>
  <si>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</si>
  <si>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</si>
  <si>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</si>
  <si>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</si>
  <si>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</si>
  <si>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</si>
  <si>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</si>
  <si>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</si>
  <si>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</si>
  <si>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</si>
  <si>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</si>
  <si>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</si>
  <si>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</si>
  <si>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</si>
  <si>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</si>
  <si>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</si>
  <si>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</si>
  <si>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</si>
  <si>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</si>
  <si>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</si>
  <si>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</si>
  <si>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</si>
  <si>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</si>
  <si>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</si>
  <si>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</si>
  <si>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</si>
  <si>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</si>
  <si>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</si>
  <si>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</si>
  <si>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</si>
  <si>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</si>
  <si>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</si>
  <si>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</si>
  <si>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</si>
  <si>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</si>
  <si>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</si>
  <si>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</si>
  <si>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</si>
  <si>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</si>
  <si>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</si>
  <si>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</si>
  <si>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</si>
  <si>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</si>
  <si>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</si>
  <si>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</si>
  <si>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</si>
  <si>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</si>
  <si>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</si>
  <si>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</si>
  <si>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</si>
  <si>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</si>
  <si>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</si>
  <si>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</si>
  <si>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</si>
  <si>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</si>
  <si>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</si>
  <si>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</si>
  <si>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</si>
  <si>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</si>
  <si>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</si>
  <si>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</si>
  <si>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</si>
  <si>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</si>
  <si>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</si>
  <si>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</si>
  <si>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</si>
  <si>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</si>
  <si>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</si>
  <si>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</si>
  <si>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</si>
  <si>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</si>
  <si>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</si>
  <si>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</si>
  <si>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</si>
  <si>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</si>
  <si>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</si>
  <si>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</si>
  <si>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</si>
  <si>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</si>
  <si>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</si>
  <si>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</si>
  <si>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</si>
  <si>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</si>
  <si>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</si>
  <si>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</si>
  <si>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</si>
  <si>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</si>
  <si>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</si>
  <si>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</si>
  <si>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</si>
  <si>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</si>
  <si>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</si>
  <si>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</si>
  <si>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</si>
  <si>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</si>
  <si>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</si>
  <si>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</si>
  <si>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</si>
  <si>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</si>
  <si>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</si>
  <si>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</si>
  <si>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</si>
  <si>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</si>
  <si>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</si>
  <si>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</si>
  <si>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</si>
  <si>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</si>
  <si>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</si>
  <si>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</si>
  <si>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</si>
  <si>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</si>
  <si>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</si>
  <si>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</si>
  <si>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</si>
  <si>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</si>
  <si>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</si>
  <si>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</si>
  <si>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</si>
  <si>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</si>
  <si>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</si>
  <si>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</si>
  <si>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</si>
  <si>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</si>
  <si>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</si>
  <si>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</si>
  <si>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</si>
  <si>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</si>
  <si>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</si>
  <si>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</si>
  <si>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</si>
  <si>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</si>
  <si>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</si>
  <si>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</si>
  <si>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</si>
  <si>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</si>
  <si>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</si>
  <si>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</si>
  <si>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</si>
  <si>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</si>
  <si>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</si>
  <si>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</si>
  <si>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</si>
  <si>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</si>
  <si>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</si>
  <si>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</si>
  <si>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</si>
  <si>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</si>
  <si>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</si>
  <si>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</si>
  <si>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</si>
  <si>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</si>
  <si>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</si>
  <si>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</si>
  <si>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</si>
  <si>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</si>
  <si>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</si>
  <si>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</si>
  <si>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</si>
  <si>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</si>
  <si>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</si>
  <si>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</si>
  <si>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</si>
  <si>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</si>
  <si>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</si>
  <si>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</si>
  <si>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</si>
  <si>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</si>
  <si>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</si>
  <si>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</si>
  <si>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</si>
  <si>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</si>
  <si>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</si>
  <si>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</si>
  <si>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</si>
  <si>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</si>
  <si>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</si>
  <si>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</si>
  <si>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</si>
  <si>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</si>
  <si>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</si>
  <si>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</si>
  <si>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</si>
  <si>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</si>
  <si>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</si>
  <si>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</si>
  <si>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</si>
  <si>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</si>
  <si>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</si>
  <si>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</si>
  <si>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</si>
  <si>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</si>
  <si>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</si>
  <si>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</si>
  <si>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</si>
  <si>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</si>
  <si>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</si>
  <si>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</si>
  <si>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</si>
  <si>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</si>
  <si>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</si>
  <si>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</si>
  <si>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</si>
  <si>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</si>
  <si>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</si>
  <si>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</si>
  <si>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</si>
  <si>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</si>
  <si>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</si>
  <si>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</si>
  <si>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</si>
  <si>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</si>
  <si>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</si>
  <si>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</si>
  <si>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</si>
  <si>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</si>
  <si>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</si>
  <si>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</si>
  <si>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</si>
  <si>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</si>
  <si>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</si>
  <si>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</si>
  <si>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</si>
  <si>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</si>
  <si>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</si>
  <si>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</si>
  <si>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</si>
  <si>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</si>
  <si>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</si>
  <si>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</si>
  <si>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</si>
  <si>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</si>
  <si>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</si>
  <si>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</si>
  <si>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</si>
  <si>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</si>
  <si>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</si>
  <si>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</si>
  <si>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</si>
  <si>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</si>
  <si>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</si>
  <si>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</si>
  <si>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</si>
  <si>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</si>
  <si>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</si>
  <si>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</si>
  <si>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</si>
  <si>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</si>
  <si>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</si>
  <si>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</si>
  <si>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</si>
  <si>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</si>
  <si>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</si>
  <si>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</si>
  <si>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</si>
  <si>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</si>
  <si>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</si>
  <si>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</si>
  <si>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</si>
  <si>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</si>
  <si>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</si>
  <si>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</si>
  <si>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</si>
  <si>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</si>
  <si>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</si>
  <si>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</si>
  <si>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</si>
  <si>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</si>
  <si>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</si>
  <si>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</si>
  <si>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</si>
  <si>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</si>
  <si>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</si>
  <si>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</si>
  <si>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</si>
  <si>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</si>
  <si>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</si>
  <si>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</si>
  <si>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</si>
  <si>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</si>
  <si>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</si>
  <si>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</si>
  <si>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</si>
  <si>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</si>
  <si>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</si>
  <si>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</si>
  <si>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</si>
  <si>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</si>
  <si>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</si>
  <si>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</si>
  <si>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</si>
  <si>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</si>
  <si>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</si>
  <si>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</si>
  <si>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</si>
  <si>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</si>
  <si>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</si>
  <si>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</si>
  <si>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</si>
  <si>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</si>
  <si>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</si>
  <si>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</si>
  <si>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</si>
  <si>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</si>
  <si>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</si>
  <si>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</si>
  <si>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</si>
  <si>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</si>
  <si>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</si>
  <si>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</si>
  <si>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</si>
  <si>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</si>
  <si>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</si>
  <si>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</si>
  <si>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</si>
  <si>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</si>
  <si>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</si>
  <si>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</si>
  <si>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</si>
  <si>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</si>
  <si>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</si>
  <si>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</si>
  <si>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</si>
  <si>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</si>
  <si>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</si>
  <si>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</si>
  <si>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</si>
  <si>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</si>
  <si>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</si>
  <si>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</si>
  <si>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</si>
  <si>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</si>
  <si>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</si>
  <si>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</si>
  <si>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</si>
  <si>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</si>
  <si>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</si>
  <si>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</si>
  <si>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</si>
  <si>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</si>
  <si>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</si>
  <si>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</si>
  <si>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</si>
  <si>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</si>
  <si>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</si>
  <si>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</si>
  <si>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</si>
  <si>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</si>
  <si>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</si>
  <si>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</si>
  <si>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</si>
  <si>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</si>
  <si>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</si>
  <si>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</si>
  <si>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</si>
  <si>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</si>
  <si>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</si>
  <si>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</si>
  <si>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</si>
  <si>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</si>
  <si>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</si>
  <si>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</si>
  <si>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</si>
  <si>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</si>
  <si>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</si>
  <si>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</si>
  <si>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</si>
  <si>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</si>
  <si>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</si>
  <si>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</si>
  <si>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</si>
  <si>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</si>
  <si>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</si>
  <si>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</si>
  <si>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</si>
  <si>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</si>
  <si>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</si>
  <si>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</si>
  <si>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</si>
  <si>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</si>
  <si>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</si>
  <si>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</si>
  <si>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</si>
  <si>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</si>
  <si>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</si>
  <si>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</si>
  <si>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</si>
  <si>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</si>
  <si>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</si>
  <si>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</si>
  <si>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</si>
  <si>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</si>
  <si>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</si>
  <si>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</si>
  <si>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</si>
  <si>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</si>
  <si>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</si>
  <si>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</si>
  <si>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</si>
  <si>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</si>
  <si>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</si>
  <si>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</si>
  <si>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</si>
  <si>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</si>
  <si>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</si>
  <si>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</si>
  <si>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</si>
  <si>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</si>
  <si>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</si>
  <si>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</si>
  <si>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</si>
  <si>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</si>
  <si>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</si>
  <si>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</si>
  <si>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</si>
  <si>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</si>
  <si>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</si>
  <si>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</si>
  <si>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</si>
  <si>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</si>
  <si>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</si>
  <si>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</si>
  <si>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</si>
  <si>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</si>
  <si>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</si>
  <si>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</si>
  <si>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</si>
  <si>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</si>
  <si>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</si>
  <si>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</si>
  <si>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</si>
  <si>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</si>
  <si>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</si>
  <si>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</si>
  <si>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</si>
  <si>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</si>
  <si>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</si>
  <si>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</si>
  <si>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</si>
  <si>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</si>
  <si>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</si>
  <si>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</si>
  <si>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</si>
  <si>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</si>
  <si>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</si>
  <si>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</si>
  <si>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</si>
  <si>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</si>
  <si>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</si>
  <si>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</si>
  <si>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</si>
  <si>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</si>
  <si>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</si>
  <si>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</si>
  <si>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</si>
  <si>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</si>
  <si>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</si>
  <si>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</si>
  <si>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</si>
  <si>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</si>
  <si>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</si>
  <si>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</si>
  <si>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</si>
  <si>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</si>
  <si>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</si>
  <si>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</si>
  <si>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</si>
  <si>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</si>
  <si>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</si>
  <si>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</si>
  <si>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</si>
  <si>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</si>
  <si>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</si>
  <si>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</si>
  <si>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</si>
  <si>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</si>
  <si>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</si>
  <si>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</si>
  <si>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</si>
  <si>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</si>
  <si>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</si>
  <si>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</si>
  <si>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</si>
  <si>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</si>
  <si>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</si>
  <si>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</si>
  <si>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</si>
  <si>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</si>
  <si>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</si>
  <si>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</si>
  <si>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</si>
  <si>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</si>
  <si>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</si>
  <si>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</si>
  <si>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</si>
  <si>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</si>
  <si>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</si>
  <si>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</si>
  <si>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</si>
  <si>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</si>
  <si>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</si>
  <si>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</si>
  <si>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</si>
  <si>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</si>
  <si>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</si>
  <si>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</si>
  <si>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</si>
  <si>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</si>
  <si>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</si>
  <si>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</si>
  <si>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</si>
  <si>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</si>
  <si>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</si>
  <si>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</si>
  <si>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</si>
  <si>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</si>
  <si>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</si>
  <si>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</si>
  <si>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</si>
  <si>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</si>
  <si>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</si>
  <si>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</si>
  <si>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</si>
  <si>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</si>
  <si>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</si>
  <si>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</si>
  <si>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</si>
  <si>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</si>
  <si>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</si>
  <si>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</si>
  <si>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</si>
  <si>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</si>
  <si>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</si>
  <si>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</si>
  <si>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</si>
  <si>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</si>
  <si>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</si>
  <si>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</si>
  <si>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</si>
  <si>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</si>
  <si>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</si>
  <si>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</si>
  <si>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</si>
  <si>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</si>
  <si>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</si>
  <si>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</si>
  <si>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</si>
  <si>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</si>
  <si>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</si>
  <si>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</si>
  <si>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</si>
  <si>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</si>
  <si>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</si>
  <si>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</si>
  <si>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</si>
  <si>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</si>
  <si>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</si>
  <si>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</si>
  <si>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</si>
  <si>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</si>
  <si>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</si>
  <si>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</si>
  <si>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</si>
  <si>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</si>
  <si>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</si>
  <si>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</si>
  <si>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</si>
  <si>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</si>
  <si>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</si>
  <si>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</si>
  <si>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</si>
  <si>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</si>
  <si>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</si>
  <si>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</si>
  <si>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</si>
  <si>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</si>
  <si>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</si>
  <si>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</si>
  <si>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</si>
  <si>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</si>
  <si>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</si>
  <si>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</si>
  <si>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</si>
  <si>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</si>
  <si>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</si>
  <si>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</si>
  <si>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</si>
  <si>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</si>
  <si>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</si>
  <si>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</si>
  <si>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</si>
  <si>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</si>
  <si>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</si>
  <si>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</si>
  <si>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</si>
  <si>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</si>
  <si>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</si>
  <si>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</si>
  <si>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</si>
  <si>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</si>
  <si>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</si>
  <si>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</si>
  <si>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</si>
  <si>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</si>
  <si>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</si>
  <si>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</si>
  <si>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</si>
  <si>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</si>
  <si>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</si>
  <si>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</si>
  <si>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</si>
  <si>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</si>
  <si>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</si>
  <si>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</si>
  <si>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</si>
  <si>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</si>
  <si>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</si>
  <si>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</si>
  <si>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</si>
  <si>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</si>
  <si>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</si>
  <si>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</si>
  <si>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</si>
  <si>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</si>
  <si>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</si>
  <si>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</si>
  <si>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</si>
  <si>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</si>
  <si>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</si>
  <si>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</si>
  <si>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</si>
  <si>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</si>
  <si>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</si>
  <si>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</si>
  <si>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</si>
  <si>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</si>
  <si>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</si>
  <si>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</si>
  <si>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</si>
  <si>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</si>
  <si>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</si>
  <si>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</si>
  <si>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</si>
  <si>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</si>
  <si>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</si>
  <si>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</si>
  <si>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</si>
  <si>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</si>
  <si>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</si>
  <si>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</si>
  <si>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</si>
  <si>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</si>
  <si>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</si>
  <si>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</si>
  <si>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</si>
  <si>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</si>
  <si>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</si>
  <si>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</si>
  <si>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</si>
  <si>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</si>
  <si>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</si>
  <si>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</si>
  <si>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</si>
  <si>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</si>
  <si>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</si>
  <si>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</si>
  <si>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</si>
  <si>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</si>
  <si>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</si>
  <si>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</si>
  <si>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</si>
  <si>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</si>
  <si>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</si>
  <si>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</si>
  <si>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</si>
  <si>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</si>
  <si>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</si>
  <si>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</si>
  <si>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</si>
  <si>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</si>
  <si>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</si>
  <si>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</si>
  <si>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</si>
  <si>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</si>
  <si>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</si>
  <si>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</si>
  <si>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</si>
  <si>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</si>
  <si>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</si>
  <si>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</si>
  <si>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</si>
  <si>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</si>
  <si>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</si>
  <si>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</si>
  <si>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</si>
  <si>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</si>
  <si>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</si>
  <si>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</si>
  <si>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</si>
  <si>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</si>
  <si>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</si>
  <si>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</si>
  <si>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</si>
  <si>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</si>
  <si>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</si>
  <si>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</si>
  <si>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</si>
  <si>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</si>
  <si>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</si>
  <si>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</si>
  <si>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</si>
  <si>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</si>
  <si>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</si>
  <si>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</si>
  <si>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</si>
  <si>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</si>
  <si>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</si>
  <si>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</si>
  <si>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</si>
  <si>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</si>
  <si>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</si>
  <si>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</si>
  <si>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</si>
  <si>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</si>
  <si>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</si>
  <si>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</si>
  <si>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</si>
  <si>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</si>
  <si>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</si>
  <si>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</si>
  <si>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</si>
  <si>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</si>
  <si>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</si>
  <si>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</si>
  <si>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</si>
  <si>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</si>
  <si>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</si>
  <si>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</si>
  <si>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</si>
  <si>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</si>
  <si>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</si>
  <si>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</si>
  <si>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</si>
  <si>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</si>
  <si>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</si>
  <si>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</si>
  <si>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</si>
  <si>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</si>
  <si>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</si>
  <si>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</si>
  <si>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</si>
  <si>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</si>
  <si>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</si>
  <si>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</si>
  <si>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</si>
  <si>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</si>
  <si>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</si>
  <si>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</si>
  <si>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</si>
  <si>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</si>
  <si>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</si>
  <si>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</si>
  <si>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</si>
  <si>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</si>
  <si>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</si>
  <si>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</si>
  <si>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</si>
  <si>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</si>
  <si>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</si>
  <si>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</si>
  <si>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</si>
  <si>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</si>
  <si>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</si>
  <si>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</si>
  <si>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</si>
  <si>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</si>
  <si>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</si>
  <si>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</si>
  <si>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</si>
  <si>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</si>
  <si>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</si>
  <si>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</si>
  <si>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</si>
  <si>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</si>
  <si>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</si>
  <si>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</si>
  <si>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</si>
  <si>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</si>
  <si>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</si>
  <si>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</si>
  <si>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</si>
  <si>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</si>
  <si>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</si>
  <si>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</si>
  <si>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</si>
  <si>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</si>
  <si>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</si>
  <si>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</si>
  <si>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</si>
  <si>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</si>
  <si>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</si>
  <si>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</si>
  <si>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</si>
  <si>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</si>
  <si>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</si>
  <si>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</si>
  <si>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</si>
  <si>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</si>
  <si>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</si>
  <si>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</si>
  <si>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</si>
  <si>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</si>
  <si>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</si>
  <si>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</si>
  <si>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</si>
  <si>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</si>
  <si>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</si>
  <si>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</si>
  <si>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</si>
  <si>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</si>
  <si>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</si>
  <si>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</si>
  <si>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</si>
  <si>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</si>
  <si>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</si>
  <si>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</si>
  <si>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</si>
  <si>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</si>
  <si>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</si>
  <si>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</si>
  <si>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</si>
  <si>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</si>
  <si>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</si>
  <si>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</si>
  <si>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</si>
  <si>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</si>
  <si>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</si>
  <si>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</si>
  <si>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</si>
  <si>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</si>
  <si>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</si>
  <si>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</si>
  <si>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</si>
  <si>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</si>
  <si>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</si>
  <si>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</si>
  <si>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</si>
  <si>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</si>
  <si>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</si>
  <si>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</si>
  <si>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</si>
  <si>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</si>
  <si>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</si>
  <si>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</si>
  <si>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</si>
  <si>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</si>
  <si>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</si>
  <si>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</si>
  <si>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</si>
  <si>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</si>
  <si>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</si>
  <si>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</si>
  <si>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</si>
  <si>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</si>
  <si>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</si>
  <si>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</si>
  <si>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</si>
  <si>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</si>
  <si>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</si>
  <si>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</si>
  <si>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</si>
  <si>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</si>
  <si>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</si>
  <si>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</si>
  <si>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</si>
  <si>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</si>
  <si>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</si>
  <si>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</si>
  <si>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</si>
  <si>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</si>
  <si>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</si>
  <si>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</si>
  <si>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</si>
  <si>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</si>
  <si>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</si>
  <si>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</si>
  <si>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</si>
  <si>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</si>
  <si>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</si>
  <si>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</si>
  <si>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</si>
  <si>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</si>
  <si>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</si>
  <si>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</si>
  <si>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</si>
  <si>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</si>
  <si>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</si>
  <si>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</si>
  <si>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</si>
  <si>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</si>
  <si>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</si>
  <si>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</si>
  <si>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</si>
  <si>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</si>
  <si>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</si>
  <si>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</si>
  <si>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</si>
  <si>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</si>
  <si>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</si>
  <si>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</si>
  <si>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</si>
  <si>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</si>
  <si>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</si>
  <si>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</si>
  <si>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</si>
  <si>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</si>
  <si>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</si>
  <si>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</si>
  <si>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</si>
  <si>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</si>
  <si>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</si>
  <si>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</si>
  <si>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</si>
  <si>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</si>
  <si>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</si>
  <si>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</si>
  <si>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</si>
  <si>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</si>
  <si>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</si>
  <si>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</si>
  <si>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</si>
  <si>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</si>
  <si>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</si>
  <si>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</si>
  <si>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</si>
  <si>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</si>
  <si>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</si>
  <si>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</si>
  <si>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</si>
  <si>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</si>
  <si>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</si>
  <si>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</si>
  <si>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</si>
  <si>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</si>
  <si>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</si>
  <si>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</si>
  <si>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</si>
  <si>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</si>
  <si>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</si>
  <si>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</si>
  <si>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</si>
  <si>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</si>
  <si>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</si>
  <si>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</si>
  <si>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</si>
  <si>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</si>
  <si>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</si>
  <si>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</si>
  <si>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</si>
  <si>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</si>
  <si>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</si>
  <si>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</si>
  <si>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</si>
  <si>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</si>
  <si>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</si>
  <si>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</si>
  <si>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</si>
  <si>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</si>
  <si>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</si>
  <si>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</si>
  <si>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</si>
  <si>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</si>
  <si>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</si>
  <si>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</si>
  <si>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</si>
  <si>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</si>
  <si>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</si>
  <si>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</si>
  <si>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</si>
  <si>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</si>
  <si>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</si>
  <si>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</si>
  <si>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</si>
  <si>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</si>
  <si>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</si>
  <si>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</si>
  <si>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</si>
  <si>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</si>
  <si>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</si>
  <si>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</si>
  <si>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</si>
  <si>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</si>
  <si>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</si>
  <si>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</si>
  <si>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</si>
  <si>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</si>
  <si>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</si>
  <si>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</si>
  <si>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</si>
  <si>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</si>
  <si>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</si>
  <si>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</si>
  <si>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</si>
  <si>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</si>
  <si>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</si>
  <si>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</si>
  <si>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</si>
  <si>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</si>
  <si>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</si>
  <si>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</si>
  <si>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</si>
  <si>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</si>
  <si>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</si>
  <si>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</si>
  <si>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</si>
  <si>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</si>
  <si>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</si>
  <si>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</si>
  <si>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</si>
  <si>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</si>
  <si>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</si>
  <si>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</si>
  <si>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</si>
  <si>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</si>
  <si>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</si>
  <si>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</si>
  <si>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</si>
  <si>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</si>
  <si>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</si>
  <si>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</si>
  <si>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</si>
  <si>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</si>
  <si>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</si>
  <si>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</si>
  <si>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</si>
  <si>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</si>
  <si>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</si>
  <si>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</si>
  <si>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</si>
  <si>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</si>
  <si>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</si>
  <si>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</si>
  <si>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</si>
  <si>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</si>
  <si>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</si>
  <si>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</si>
  <si>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</si>
  <si>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</si>
  <si>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</si>
  <si>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</si>
  <si>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</si>
  <si>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</si>
  <si>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</si>
  <si>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</si>
  <si>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</si>
  <si>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</si>
  <si>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</si>
  <si>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</si>
  <si>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</si>
  <si>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</si>
  <si>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</si>
  <si>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</si>
  <si>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</si>
  <si>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</si>
  <si>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</si>
  <si>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</si>
  <si>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</si>
  <si>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</si>
  <si>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</si>
  <si>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</si>
  <si>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</si>
  <si>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</si>
  <si>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</si>
  <si>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</si>
  <si>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</si>
  <si>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</si>
  <si>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</si>
  <si>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</si>
  <si>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</si>
  <si>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</si>
  <si>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</si>
  <si>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</si>
  <si>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</si>
  <si>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</si>
  <si>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</si>
  <si>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</si>
  <si>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</si>
  <si>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</si>
  <si>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</si>
  <si>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</si>
  <si>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</si>
  <si>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</si>
  <si>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</si>
  <si>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</si>
  <si>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</si>
  <si>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</si>
  <si>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</si>
  <si>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</si>
  <si>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</si>
  <si>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</si>
  <si>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</si>
  <si>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</si>
  <si>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</si>
  <si>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</si>
  <si>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</si>
  <si>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</si>
  <si>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</si>
  <si>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</si>
  <si>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</si>
  <si>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</si>
  <si>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</si>
  <si>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</si>
  <si>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</si>
  <si>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</si>
  <si>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</si>
  <si>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</si>
  <si>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</si>
  <si>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</si>
  <si>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</si>
  <si>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</si>
  <si>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</si>
  <si>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</si>
  <si>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</si>
  <si>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</si>
  <si>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</si>
  <si>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</si>
  <si>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</si>
  <si>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</si>
  <si>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</si>
  <si>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</si>
  <si>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</si>
  <si>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</si>
  <si>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</si>
  <si>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</si>
  <si>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</si>
  <si>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</si>
  <si>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</si>
  <si>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</si>
  <si>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</si>
  <si>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</si>
  <si>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</si>
  <si>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</si>
  <si>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</si>
  <si>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</si>
  <si>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</si>
  <si>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</si>
  <si>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</si>
  <si>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</si>
  <si>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</si>
  <si>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</si>
  <si>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</si>
  <si>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</si>
  <si>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</si>
  <si>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</si>
  <si>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</si>
  <si>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</si>
  <si>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</si>
  <si>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</si>
  <si>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</si>
  <si>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</si>
  <si>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</si>
  <si>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</si>
  <si>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</si>
  <si>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</si>
  <si>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</si>
  <si>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</si>
  <si>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</si>
  <si>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</si>
  <si>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</si>
  <si>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</si>
  <si>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</si>
  <si>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</si>
  <si>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</si>
  <si>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</si>
  <si>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</si>
  <si>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</si>
  <si>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</si>
  <si>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</si>
  <si>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</si>
  <si>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</si>
  <si>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</si>
  <si>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</si>
  <si>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</si>
  <si>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</si>
  <si>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</si>
  <si>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</si>
  <si>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</si>
  <si>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</si>
  <si>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</si>
  <si>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</si>
  <si>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</si>
  <si>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</si>
  <si>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</si>
  <si>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</si>
  <si>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</si>
  <si>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</si>
  <si>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</si>
  <si>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</si>
  <si>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</si>
  <si>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</si>
  <si>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</si>
  <si>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</si>
  <si>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</si>
  <si>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</si>
  <si>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</si>
  <si>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</si>
  <si>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</si>
  <si>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</si>
  <si>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</si>
  <si>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</si>
  <si>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</si>
  <si>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</si>
  <si>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</si>
  <si>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</si>
  <si>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</si>
  <si>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</si>
  <si>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</si>
  <si>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</si>
  <si>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</si>
  <si>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</si>
  <si>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</si>
  <si>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</si>
  <si>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</si>
  <si>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</si>
  <si>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</si>
  <si>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</si>
  <si>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</si>
  <si>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</si>
  <si>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</si>
  <si>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</si>
  <si>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</si>
  <si>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</si>
  <si>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</si>
  <si>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</si>
  <si>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</si>
  <si>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</si>
  <si>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</si>
  <si>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</si>
  <si>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</si>
  <si>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</si>
  <si>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</si>
  <si>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</si>
  <si>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</si>
  <si>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</si>
  <si>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</si>
  <si>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</si>
  <si>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</si>
  <si>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</si>
  <si>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</si>
  <si>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</si>
  <si>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</si>
  <si>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</si>
  <si>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</si>
  <si>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</si>
  <si>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</si>
  <si>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</si>
  <si>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</si>
  <si>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</si>
  <si>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</si>
  <si>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</si>
  <si>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</si>
  <si>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</si>
  <si>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</si>
  <si>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</si>
  <si>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</si>
  <si>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</si>
  <si>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</si>
  <si>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</si>
  <si>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</si>
  <si>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</si>
  <si>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</si>
  <si>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</si>
  <si>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</si>
  <si>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</si>
  <si>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</si>
  <si>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</si>
  <si>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</si>
  <si>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</si>
  <si>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</si>
  <si>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</si>
  <si>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</si>
  <si>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</si>
  <si>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</si>
  <si>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</si>
  <si>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</si>
  <si>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</si>
  <si>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</si>
  <si>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</si>
  <si>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</si>
  <si>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</si>
  <si>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</si>
  <si>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</si>
  <si>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</si>
  <si>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</si>
  <si>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</si>
  <si>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</si>
  <si>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</si>
  <si>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</si>
  <si>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</si>
  <si>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</si>
  <si>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</si>
  <si>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</si>
  <si>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</si>
  <si>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</si>
  <si>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</si>
  <si>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</si>
  <si>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</si>
  <si>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</si>
  <si>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</si>
  <si>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</si>
  <si>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</si>
  <si>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</si>
  <si>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</si>
  <si>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</si>
  <si>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</si>
  <si>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</si>
  <si>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</si>
  <si>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</si>
  <si>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</si>
  <si>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</si>
  <si>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</si>
  <si>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</si>
  <si>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</si>
  <si>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</si>
  <si>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</si>
  <si>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</si>
  <si>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</si>
  <si>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</si>
  <si>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</si>
  <si>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</si>
  <si>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</si>
  <si>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</si>
  <si>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</si>
  <si>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</si>
  <si>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</si>
  <si>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</si>
  <si>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</si>
  <si>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</si>
  <si>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</si>
  <si>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</si>
  <si>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</si>
  <si>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</si>
  <si>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</si>
  <si>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</si>
  <si>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</si>
  <si>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</si>
  <si>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</si>
  <si>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</si>
  <si>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</si>
  <si>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</si>
  <si>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</si>
  <si>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</si>
  <si>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</si>
  <si>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</si>
  <si>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</si>
  <si>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</si>
  <si>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</si>
  <si>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</si>
  <si>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</si>
  <si>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</si>
  <si>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</si>
  <si>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</si>
  <si>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</si>
  <si>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</si>
  <si>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</si>
  <si>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</si>
  <si>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</si>
  <si>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</si>
  <si>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</si>
  <si>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</si>
  <si>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</si>
  <si>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</si>
  <si>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</si>
  <si>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</si>
  <si>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</si>
  <si>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</si>
  <si>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</si>
  <si>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</si>
  <si>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</si>
  <si>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</si>
  <si>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</si>
  <si>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</si>
  <si>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</si>
  <si>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</si>
  <si>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</si>
  <si>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</si>
  <si>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</si>
  <si>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</si>
  <si>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</si>
  <si>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</si>
  <si>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</si>
  <si>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</si>
  <si>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</si>
  <si>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</si>
  <si>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</si>
  <si>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</si>
  <si>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</si>
  <si>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</si>
  <si>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</si>
  <si>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</si>
  <si>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</si>
  <si>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</si>
  <si>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</si>
  <si>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</si>
  <si>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</si>
  <si>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</si>
  <si>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</si>
  <si>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</si>
  <si>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</si>
  <si>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</si>
  <si>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</si>
  <si>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</si>
  <si>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</si>
  <si>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</si>
  <si>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</si>
  <si>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</si>
  <si>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</si>
  <si>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</si>
  <si>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</si>
  <si>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</si>
  <si>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</si>
  <si>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</si>
  <si>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</si>
  <si>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</si>
  <si>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</si>
  <si>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</si>
  <si>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</si>
  <si>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</si>
  <si>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</si>
  <si>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</si>
  <si>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</si>
  <si>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</si>
  <si>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</si>
  <si>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</si>
  <si>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</si>
  <si>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</si>
  <si>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</si>
  <si>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</si>
  <si>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</si>
  <si>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</si>
  <si>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</si>
  <si>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</si>
  <si>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</si>
  <si>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</si>
  <si>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</si>
  <si>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</si>
  <si>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</si>
  <si>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</si>
  <si>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</si>
  <si>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</si>
  <si>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</si>
  <si>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</si>
  <si>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</si>
  <si>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</si>
  <si>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</si>
  <si>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</si>
  <si>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</si>
  <si>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</si>
  <si>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</si>
  <si>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</si>
  <si>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</si>
  <si>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</si>
  <si>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</si>
  <si>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</si>
  <si>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</si>
  <si>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</si>
  <si>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</si>
  <si>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</si>
  <si>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</si>
  <si>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</si>
  <si>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</si>
  <si>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</si>
  <si>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</si>
  <si>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</si>
  <si>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</si>
  <si>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</si>
  <si>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</si>
  <si>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</si>
  <si>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</si>
  <si>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</si>
  <si>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</si>
  <si>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</si>
  <si>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</si>
  <si>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</si>
  <si>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</si>
  <si>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</si>
  <si>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</si>
  <si>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</si>
  <si>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</si>
  <si>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</si>
  <si>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</si>
  <si>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</si>
  <si>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</si>
  <si>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</si>
  <si>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</si>
  <si>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</si>
  <si>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</si>
  <si>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</si>
  <si>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</si>
  <si>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</si>
  <si>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</si>
  <si>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</si>
  <si>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</si>
  <si>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</si>
  <si>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</si>
  <si>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</si>
  <si>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</si>
  <si>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</si>
  <si>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</si>
  <si>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</si>
  <si>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</si>
  <si>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</si>
  <si>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</si>
  <si>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</si>
  <si>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</si>
  <si>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</si>
  <si>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</si>
  <si>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</si>
  <si>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</si>
  <si>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</si>
  <si>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</si>
  <si>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</si>
  <si>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</si>
  <si>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</si>
  <si>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</si>
  <si>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</si>
  <si>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</si>
  <si>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</si>
  <si>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</si>
  <si>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</si>
  <si>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</si>
  <si>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</si>
  <si>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</si>
  <si>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</si>
  <si>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</si>
  <si>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</si>
  <si>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</si>
  <si>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</si>
  <si>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</si>
  <si>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</si>
  <si>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</si>
  <si>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</si>
  <si>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</si>
  <si>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</si>
  <si>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</si>
  <si>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</si>
  <si>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</si>
  <si>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</si>
  <si>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</si>
  <si>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</si>
  <si>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</si>
  <si>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</si>
  <si>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</si>
  <si>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</si>
  <si>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</si>
  <si>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</si>
  <si>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</si>
  <si>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</si>
  <si>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</si>
  <si>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</si>
  <si>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</si>
  <si>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</si>
  <si>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</si>
  <si>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</si>
  <si>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</si>
  <si>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</si>
  <si>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</si>
  <si>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</si>
  <si>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</si>
  <si>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</si>
  <si>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</si>
  <si>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</si>
  <si>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</si>
  <si>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</si>
  <si>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</si>
  <si>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</si>
  <si>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</si>
  <si>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</si>
  <si>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</si>
  <si>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</si>
  <si>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</si>
  <si>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</si>
  <si>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</si>
  <si>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</si>
  <si>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</si>
  <si>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</si>
  <si>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</si>
  <si>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</si>
  <si>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</si>
  <si>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</si>
  <si>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</si>
  <si>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</si>
  <si>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</si>
  <si>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</si>
  <si>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</si>
  <si>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</si>
  <si>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</si>
  <si>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</si>
  <si>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</si>
  <si>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</si>
  <si>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</si>
  <si>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</si>
  <si>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</si>
  <si>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</si>
  <si>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</si>
  <si>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</si>
  <si>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</si>
  <si>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</si>
  <si>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</si>
  <si>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</si>
  <si>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</si>
  <si>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</si>
  <si>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</si>
  <si>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</si>
  <si>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</si>
  <si>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</si>
  <si>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</si>
  <si>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</si>
  <si>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</si>
  <si>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</si>
  <si>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</si>
  <si>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</si>
  <si>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</si>
  <si>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</si>
  <si>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</si>
  <si>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</si>
  <si>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</si>
  <si>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</si>
  <si>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</si>
  <si>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</si>
  <si>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</si>
  <si>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</si>
  <si>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</si>
  <si>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</si>
  <si>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</si>
  <si>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</si>
  <si>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</si>
  <si>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</si>
  <si>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</si>
  <si>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</si>
  <si>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</si>
  <si>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</si>
  <si>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</si>
  <si>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</si>
  <si>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</si>
  <si>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</si>
  <si>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</si>
  <si>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</si>
  <si>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</si>
  <si>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</si>
  <si>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</si>
  <si>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</si>
  <si>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</si>
  <si>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</si>
  <si>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</si>
  <si>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</si>
  <si>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</si>
  <si>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</si>
  <si>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</si>
  <si>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</si>
  <si>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</si>
  <si>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</si>
  <si>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</si>
  <si>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</si>
  <si>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</si>
  <si>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</si>
  <si>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</si>
  <si>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</si>
  <si>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</si>
  <si>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</si>
  <si>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</si>
  <si>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</si>
  <si>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</si>
  <si>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</si>
  <si>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</si>
  <si>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</si>
  <si>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</si>
  <si>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</si>
  <si>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</si>
  <si>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</si>
  <si>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</si>
  <si>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</si>
  <si>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</si>
  <si>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</si>
  <si>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</si>
  <si>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</si>
  <si>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</si>
  <si>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</si>
  <si>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</si>
  <si>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</si>
  <si>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</si>
  <si>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</si>
  <si>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</si>
  <si>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</si>
  <si>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</si>
  <si>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</si>
  <si>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</si>
  <si>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</si>
  <si>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</si>
  <si>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</si>
  <si>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</si>
  <si>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</si>
  <si>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</si>
  <si>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</si>
  <si>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</si>
  <si>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</si>
  <si>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</si>
  <si>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</si>
  <si>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</si>
  <si>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</si>
  <si>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</si>
  <si>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</si>
  <si>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</si>
  <si>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</si>
  <si>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</si>
  <si>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</si>
  <si>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</si>
  <si>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</si>
  <si>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</si>
  <si>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</si>
  <si>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</si>
  <si>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</si>
  <si>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</si>
  <si>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</si>
  <si>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</si>
  <si>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</si>
  <si>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</si>
  <si>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</si>
  <si>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</si>
  <si>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</si>
  <si>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</si>
  <si>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</si>
  <si>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</si>
  <si>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</si>
  <si>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</si>
  <si>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</si>
  <si>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</si>
  <si>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</si>
  <si>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</si>
  <si>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</si>
  <si>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</si>
  <si>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</si>
  <si>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</si>
  <si>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</si>
  <si>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</si>
  <si>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</si>
  <si>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</si>
  <si>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</si>
  <si>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</si>
  <si>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</si>
  <si>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</si>
  <si>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</si>
  <si>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</si>
  <si>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</si>
  <si>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</si>
  <si>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</si>
  <si>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</si>
  <si>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</si>
  <si>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</si>
  <si>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</si>
  <si>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</si>
  <si>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</si>
  <si>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</si>
  <si>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</si>
  <si>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</si>
  <si>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</si>
  <si>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</si>
  <si>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</si>
  <si>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</si>
  <si>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</si>
  <si>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</si>
  <si>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</si>
  <si>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</si>
  <si>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</si>
  <si>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</si>
  <si>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</si>
  <si>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</si>
  <si>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</si>
  <si>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</si>
  <si>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</si>
  <si>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</si>
  <si>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</si>
  <si>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</si>
  <si>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</si>
  <si>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</si>
  <si>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</si>
  <si>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</si>
  <si>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</si>
  <si>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</si>
  <si>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</si>
  <si>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</si>
  <si>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</si>
  <si>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</si>
  <si>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</si>
  <si>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</si>
  <si>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</si>
  <si>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</si>
  <si>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</si>
  <si>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</si>
  <si>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</si>
  <si>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</si>
  <si>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</si>
  <si>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</si>
  <si>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</si>
  <si>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</si>
  <si>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</si>
  <si>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</si>
  <si>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</si>
  <si>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</si>
  <si>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</si>
  <si>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</si>
  <si>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</si>
  <si>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</si>
  <si>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</si>
  <si>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</si>
  <si>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</si>
  <si>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</si>
  <si>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</si>
  <si>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</si>
  <si>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</si>
  <si>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</si>
  <si>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</si>
  <si>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</si>
  <si>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</si>
  <si>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</si>
  <si>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</si>
  <si>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</si>
  <si>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</si>
  <si>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</si>
  <si>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</si>
  <si>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</si>
  <si>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</si>
  <si>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</si>
  <si>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</si>
  <si>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</si>
  <si>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</si>
  <si>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</si>
  <si>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</si>
  <si>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</si>
  <si>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</si>
  <si>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</si>
  <si>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</si>
  <si>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</si>
  <si>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</si>
  <si>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</si>
  <si>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</si>
  <si>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</si>
  <si>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</si>
  <si>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</si>
  <si>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</si>
  <si>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</si>
  <si>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</si>
  <si>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</si>
  <si>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</si>
  <si>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</si>
  <si>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</si>
  <si>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</si>
  <si>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</si>
  <si>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</si>
  <si>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</si>
  <si>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</si>
  <si>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</si>
  <si>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</si>
  <si>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</si>
  <si>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</si>
  <si>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</si>
  <si>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</si>
  <si>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</si>
  <si>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</si>
  <si>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</si>
  <si>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</si>
  <si>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</si>
  <si>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</si>
  <si>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</si>
  <si>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</si>
  <si>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</si>
  <si>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</si>
  <si>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</si>
  <si>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</si>
  <si>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</si>
  <si>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</si>
  <si>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</si>
  <si>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</si>
  <si>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</si>
  <si>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</si>
  <si>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</si>
  <si>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</si>
  <si>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</si>
  <si>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</si>
  <si>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</si>
  <si>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</si>
  <si>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</si>
  <si>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</si>
  <si>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</si>
  <si>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</si>
  <si>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</si>
  <si>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</si>
  <si>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</si>
  <si>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</si>
  <si>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</si>
  <si>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</si>
  <si>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</si>
  <si>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</si>
  <si>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</si>
  <si>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</si>
  <si>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</si>
  <si>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</si>
  <si>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</si>
  <si>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</si>
  <si>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</si>
  <si>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</si>
  <si>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</si>
  <si>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</si>
  <si>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</si>
  <si>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</si>
  <si>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</si>
  <si>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</si>
  <si>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</si>
  <si>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</si>
  <si>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</si>
  <si>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</si>
  <si>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</si>
  <si>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</si>
  <si>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</si>
  <si>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</si>
  <si>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</si>
  <si>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</si>
  <si>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</si>
  <si>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</si>
  <si>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</si>
  <si>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</si>
  <si>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</si>
  <si>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</si>
  <si>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</si>
  <si>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</si>
  <si>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</si>
  <si>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</si>
  <si>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</si>
  <si>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</si>
  <si>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</si>
  <si>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</si>
  <si>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</si>
  <si>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</si>
  <si>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</si>
  <si>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</si>
  <si>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</si>
  <si>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</si>
  <si>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</si>
  <si>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</si>
  <si>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</si>
  <si>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</si>
  <si>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</si>
  <si>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</si>
  <si>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</si>
  <si>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</si>
  <si>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</si>
  <si>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</si>
  <si>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</si>
  <si>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</si>
  <si>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</si>
  <si>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</si>
  <si>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</si>
  <si>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</si>
  <si>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</si>
  <si>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</si>
  <si>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</si>
  <si>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</si>
  <si>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</si>
  <si>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</si>
  <si>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</si>
  <si>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</si>
  <si>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</si>
  <si>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</si>
  <si>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</si>
  <si>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</si>
  <si>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</si>
  <si>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</si>
  <si>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</si>
  <si>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</si>
  <si>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</si>
  <si>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</si>
  <si>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</si>
  <si>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</si>
  <si>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</si>
  <si>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</si>
  <si>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</si>
  <si>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</si>
  <si>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</si>
  <si>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</si>
  <si>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</si>
  <si>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</si>
  <si>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</si>
  <si>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</si>
  <si>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</si>
  <si>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</si>
  <si>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</si>
  <si>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</si>
  <si>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</si>
  <si>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</si>
  <si>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</si>
  <si>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</si>
  <si>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</si>
  <si>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</si>
  <si>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</si>
  <si>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</si>
  <si>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</si>
  <si>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</si>
  <si>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</si>
  <si>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</si>
  <si>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</si>
  <si>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</si>
  <si>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</si>
  <si>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</si>
  <si>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</si>
  <si>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</si>
  <si>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</si>
  <si>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</si>
  <si>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</si>
  <si>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</si>
  <si>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</si>
  <si>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</si>
  <si>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</si>
  <si>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</si>
  <si>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</si>
  <si>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</si>
  <si>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</si>
  <si>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</si>
  <si>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</si>
  <si>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</si>
  <si>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</si>
  <si>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</si>
  <si>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</si>
  <si>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</si>
  <si>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</si>
  <si>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</si>
  <si>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</si>
  <si>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</si>
  <si>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</si>
  <si>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</si>
  <si>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</si>
  <si>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</si>
  <si>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</si>
  <si>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</si>
  <si>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</si>
  <si>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</si>
  <si>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</si>
  <si>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</si>
  <si>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</si>
  <si>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</si>
  <si>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</si>
  <si>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</si>
  <si>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</si>
  <si>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</si>
  <si>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</si>
  <si>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</si>
  <si>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</si>
  <si>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</si>
  <si>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</si>
  <si>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</si>
  <si>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</si>
  <si>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</si>
  <si>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</si>
  <si>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</si>
  <si>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</si>
  <si>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</si>
  <si>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</si>
  <si>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</si>
  <si>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</si>
  <si>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</si>
  <si>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</si>
  <si>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</si>
  <si>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</si>
  <si>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</si>
  <si>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</si>
  <si>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</si>
  <si>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</si>
  <si>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</si>
  <si>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</si>
  <si>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</si>
  <si>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</si>
  <si>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</si>
  <si>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</si>
  <si>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</si>
  <si>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</si>
  <si>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</si>
  <si>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</si>
  <si>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</si>
  <si>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</si>
  <si>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</si>
  <si>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</si>
  <si>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</si>
  <si>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</si>
  <si>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</si>
  <si>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</si>
  <si>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</si>
  <si>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</si>
  <si>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</si>
  <si>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</si>
  <si>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</si>
  <si>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</si>
  <si>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</si>
  <si>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</si>
  <si>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</si>
  <si>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</si>
  <si>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</si>
  <si>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</si>
  <si>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</si>
  <si>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</si>
  <si>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</si>
  <si>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</si>
  <si>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</si>
  <si>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</si>
  <si>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</si>
  <si>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</si>
  <si>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</si>
  <si>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</si>
  <si>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</si>
  <si>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</si>
  <si>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</si>
  <si>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</si>
  <si>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</si>
  <si>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</si>
  <si>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</si>
  <si>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</si>
  <si>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</si>
  <si>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</si>
  <si>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</si>
  <si>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</si>
  <si>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</si>
  <si>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</si>
  <si>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</si>
  <si>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</si>
  <si>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</si>
  <si>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</si>
  <si>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</si>
  <si>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</si>
  <si>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</si>
  <si>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</si>
  <si>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</si>
  <si>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</si>
  <si>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</si>
  <si>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</si>
  <si>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</si>
  <si>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</si>
  <si>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</si>
  <si>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</si>
  <si>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</si>
  <si>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</si>
  <si>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</si>
  <si>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</si>
  <si>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</si>
  <si>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</si>
  <si>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</si>
  <si>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</si>
  <si>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</si>
  <si>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</si>
  <si>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</si>
  <si>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</si>
  <si>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</si>
  <si>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</si>
  <si>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</si>
  <si>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</si>
  <si>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</si>
  <si>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</si>
  <si>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</si>
  <si>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</si>
  <si>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</si>
  <si>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</si>
  <si>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</si>
  <si>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</si>
  <si>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</si>
  <si>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</si>
  <si>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</si>
  <si>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</si>
  <si>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</si>
  <si>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</si>
  <si>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</si>
  <si>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</si>
  <si>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</si>
  <si>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</si>
  <si>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</si>
  <si>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</si>
  <si>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</si>
  <si>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</si>
  <si>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</si>
  <si>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</si>
  <si>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</si>
  <si>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</si>
  <si>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</si>
  <si>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</si>
  <si>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</si>
  <si>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</si>
  <si>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</si>
  <si>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</si>
  <si>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</si>
  <si>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</si>
  <si>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</si>
  <si>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</si>
  <si>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</si>
  <si>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</si>
  <si>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</si>
  <si>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</si>
  <si>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</si>
  <si>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</si>
  <si>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</si>
  <si>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</si>
  <si>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</si>
  <si>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</si>
  <si>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</si>
  <si>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</si>
  <si>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</si>
  <si>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</si>
  <si>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</si>
  <si>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</si>
  <si>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</si>
  <si>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</si>
  <si>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</si>
  <si>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</si>
  <si>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</si>
  <si>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</si>
  <si>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</si>
  <si>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</si>
  <si>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</si>
  <si>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</si>
  <si>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</si>
  <si>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</si>
  <si>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</si>
  <si>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</si>
  <si>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</si>
  <si>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</si>
  <si>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</si>
  <si>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</si>
  <si>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</si>
  <si>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</si>
  <si>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</si>
  <si>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</si>
  <si>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</si>
  <si>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</si>
  <si>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</si>
  <si>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</si>
  <si>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</si>
  <si>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</si>
  <si>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</si>
  <si>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</si>
  <si>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</si>
  <si>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</si>
  <si>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</si>
  <si>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</si>
  <si>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</si>
  <si>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</si>
  <si>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</si>
  <si>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</si>
  <si>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</si>
  <si>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</si>
  <si>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</si>
  <si>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</si>
  <si>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</si>
  <si>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</si>
  <si>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</si>
  <si>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</si>
  <si>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</si>
  <si>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</si>
  <si>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</si>
  <si>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</si>
  <si>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</si>
  <si>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</si>
  <si>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</si>
  <si>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</si>
  <si>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</si>
  <si>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</si>
  <si>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</si>
  <si>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</si>
  <si>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</si>
  <si>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</si>
  <si>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</si>
  <si>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</si>
  <si>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</si>
  <si>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</si>
  <si>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</si>
  <si>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</si>
  <si>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</si>
  <si>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</si>
  <si>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</si>
  <si>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</si>
  <si>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</si>
  <si>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</si>
  <si>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</si>
  <si>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</si>
  <si>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</si>
  <si>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</si>
  <si>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</si>
  <si>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</si>
  <si>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</si>
  <si>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</si>
  <si>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</si>
  <si>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</si>
  <si>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</si>
  <si>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</si>
  <si>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</si>
  <si>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</si>
  <si>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</si>
  <si>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</si>
  <si>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</si>
  <si>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</si>
  <si>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</si>
  <si>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</si>
  <si>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</si>
  <si>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</si>
  <si>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</si>
  <si>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</si>
  <si>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</si>
  <si>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</si>
  <si>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</si>
  <si>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</si>
  <si>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</si>
  <si>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</si>
  <si>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</si>
  <si>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</si>
  <si>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</si>
  <si>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</si>
  <si>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</si>
  <si>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</si>
  <si>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</si>
  <si>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</si>
  <si>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</si>
  <si>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</si>
  <si>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</si>
  <si>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</si>
  <si>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</si>
  <si>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</si>
  <si>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</si>
  <si>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</si>
  <si>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</si>
  <si>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</si>
  <si>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</si>
  <si>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</si>
  <si>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</si>
  <si>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</si>
  <si>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</si>
  <si>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</si>
  <si>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</si>
  <si>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</si>
  <si>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</si>
  <si>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</si>
  <si>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</si>
  <si>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</si>
  <si>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</si>
  <si>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</si>
  <si>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</si>
  <si>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</si>
  <si>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</si>
  <si>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</si>
  <si>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</si>
  <si>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</si>
  <si>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</si>
  <si>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</si>
  <si>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</si>
  <si>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</si>
  <si>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</si>
  <si>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</si>
  <si>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</si>
  <si>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</si>
  <si>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</si>
  <si>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</si>
  <si>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</si>
  <si>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</si>
  <si>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</si>
  <si>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</si>
  <si>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</si>
  <si>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</si>
  <si>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</si>
  <si>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</si>
  <si>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</si>
  <si>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</si>
  <si>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</si>
  <si>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</si>
  <si>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</si>
  <si>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</si>
  <si>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</si>
  <si>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</si>
  <si>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</si>
  <si>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</si>
  <si>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</si>
  <si>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</si>
  <si>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</si>
  <si>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</si>
  <si>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</si>
  <si>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</si>
  <si>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</si>
  <si>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</si>
  <si>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</si>
  <si>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</si>
  <si>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</si>
  <si>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</si>
  <si>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</si>
  <si>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</si>
  <si>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</si>
  <si>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</si>
  <si>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</si>
  <si>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</si>
  <si>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</si>
  <si>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</si>
  <si>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</si>
  <si>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</si>
  <si>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</si>
  <si>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</si>
  <si>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</si>
  <si>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</si>
  <si>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</si>
  <si>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</si>
  <si>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</si>
  <si>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</si>
  <si>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</si>
  <si>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</si>
  <si>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</si>
  <si>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</si>
  <si>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</si>
  <si>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</si>
  <si>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</si>
  <si>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</si>
  <si>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</si>
  <si>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</si>
  <si>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</si>
  <si>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</si>
  <si>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</si>
  <si>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</si>
  <si>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</si>
  <si>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</si>
  <si>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</si>
  <si>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</si>
  <si>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</si>
  <si>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</si>
  <si>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</si>
  <si>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</si>
  <si>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</si>
  <si>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</si>
  <si>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</si>
  <si>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</si>
  <si>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</si>
  <si>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</si>
  <si>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</si>
  <si>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</si>
  <si>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</si>
  <si>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</si>
  <si>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</si>
  <si>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</si>
  <si>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</si>
  <si>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</si>
  <si>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</si>
  <si>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</si>
  <si>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</si>
  <si>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</si>
  <si>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</si>
  <si>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</si>
  <si>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</si>
  <si>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</si>
  <si>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</si>
  <si>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</si>
  <si>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</si>
  <si>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</si>
  <si>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</si>
  <si>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</si>
  <si>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</si>
  <si>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</si>
  <si>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</si>
  <si>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</si>
  <si>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</si>
  <si>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</si>
  <si>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</si>
  <si>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</si>
  <si>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</si>
  <si>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</si>
  <si>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</si>
  <si>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</si>
  <si>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</si>
  <si>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</si>
  <si>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</si>
  <si>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</si>
  <si>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</si>
  <si>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</si>
  <si>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</si>
  <si>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</si>
  <si>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</si>
  <si>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</si>
  <si>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</si>
  <si>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</si>
  <si>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</si>
  <si>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</si>
  <si>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</si>
  <si>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</si>
  <si>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</si>
  <si>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</si>
  <si>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</si>
  <si>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</si>
  <si>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</si>
  <si>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</si>
  <si>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</si>
  <si>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</si>
  <si>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</si>
  <si>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</si>
  <si>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</si>
  <si>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</si>
  <si>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</si>
  <si>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</si>
  <si>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</si>
  <si>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</si>
  <si>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</si>
  <si>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</si>
  <si>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</si>
  <si>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</si>
  <si>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</si>
  <si>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</si>
  <si>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</si>
  <si>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</si>
  <si>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</si>
  <si>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</si>
  <si>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</si>
  <si>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</si>
  <si>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</si>
  <si>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</si>
  <si>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</si>
  <si>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</si>
  <si>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</si>
  <si>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</si>
  <si>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</si>
  <si>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</si>
  <si>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</si>
  <si>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</si>
  <si>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</si>
  <si>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</si>
  <si>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</si>
  <si>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</si>
  <si>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</si>
  <si>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</si>
  <si>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</si>
  <si>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</si>
  <si>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</si>
  <si>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</si>
  <si>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</si>
  <si>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</si>
  <si>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</si>
  <si>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</si>
  <si>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</si>
  <si>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</si>
  <si>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</si>
  <si>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</si>
  <si>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</si>
  <si>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</si>
  <si>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</si>
  <si>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</si>
  <si>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</si>
  <si>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</si>
  <si>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</si>
  <si>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</si>
  <si>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</si>
  <si>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</si>
  <si>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</si>
  <si>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</si>
  <si>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</si>
  <si>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</si>
  <si>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</si>
  <si>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</si>
  <si>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</si>
  <si>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</si>
  <si>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</si>
  <si>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</si>
  <si>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</si>
  <si>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</si>
  <si>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</si>
  <si>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</si>
  <si>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</si>
  <si>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</si>
  <si>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</si>
  <si>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</si>
  <si>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</si>
  <si>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</si>
  <si>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</si>
  <si>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</si>
  <si>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</si>
  <si>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</si>
  <si>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</si>
  <si>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</si>
  <si>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</si>
  <si>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</si>
  <si>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</si>
  <si>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</si>
  <si>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</si>
  <si>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</si>
  <si>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</si>
  <si>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</si>
  <si>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</si>
  <si>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</si>
  <si>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</si>
  <si>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</si>
  <si>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</si>
  <si>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</si>
  <si>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</si>
  <si>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</si>
  <si>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</si>
  <si>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</si>
  <si>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</si>
  <si>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</si>
  <si>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</si>
  <si>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</si>
  <si>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</si>
  <si>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</si>
  <si>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</si>
  <si>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</si>
  <si>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</si>
  <si>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</si>
  <si>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</si>
  <si>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</si>
  <si>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</si>
  <si>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</si>
  <si>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</si>
  <si>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</si>
  <si>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</si>
  <si>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</si>
  <si>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</si>
  <si>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</si>
  <si>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</si>
  <si>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</si>
  <si>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</si>
  <si>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</si>
  <si>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</si>
  <si>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</si>
  <si>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</si>
  <si>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</si>
  <si>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</si>
  <si>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</si>
  <si>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</si>
  <si>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</si>
  <si>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</si>
  <si>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</si>
  <si>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</si>
  <si>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</si>
  <si>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</si>
  <si>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</si>
  <si>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</si>
  <si>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</si>
  <si>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</si>
  <si>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</si>
  <si>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</si>
  <si>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</si>
  <si>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</si>
  <si>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</si>
  <si>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</si>
  <si>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</si>
  <si>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</si>
  <si>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</si>
  <si>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</si>
  <si>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</si>
  <si>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</si>
  <si>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</si>
  <si>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</si>
  <si>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</si>
  <si>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</si>
  <si>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</si>
  <si>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</si>
  <si>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</si>
  <si>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</si>
  <si>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</si>
  <si>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</si>
  <si>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</si>
  <si>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</si>
  <si>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</si>
  <si>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</si>
  <si>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</si>
  <si>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</si>
  <si>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</si>
  <si>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</si>
  <si>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</si>
  <si>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</si>
  <si>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</si>
  <si>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</si>
  <si>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</si>
  <si>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</si>
  <si>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</si>
  <si>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</si>
  <si>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</si>
  <si>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</si>
  <si>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</si>
  <si>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</si>
  <si>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</si>
  <si>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</si>
  <si>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</si>
  <si>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</si>
  <si>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</si>
  <si>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</si>
  <si>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</si>
  <si>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</si>
  <si>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</si>
  <si>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</si>
  <si>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</si>
  <si>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</si>
  <si>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</si>
  <si>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</si>
  <si>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</si>
  <si>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</si>
  <si>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</si>
  <si>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</si>
  <si>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</si>
  <si>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</si>
  <si>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</si>
  <si>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</si>
  <si>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</si>
  <si>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</si>
  <si>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</si>
  <si>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</si>
  <si>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</si>
  <si>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</si>
  <si>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</si>
  <si>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</si>
  <si>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</si>
  <si>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</si>
  <si>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</si>
  <si>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</si>
  <si>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</si>
  <si>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</si>
  <si>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</si>
  <si>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</si>
  <si>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</si>
  <si>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</si>
  <si>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</si>
  <si>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</si>
  <si>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</si>
  <si>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</si>
  <si>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</si>
  <si>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</si>
  <si>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</si>
  <si>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</si>
  <si>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</si>
  <si>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</si>
  <si>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</si>
  <si>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</si>
  <si>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</si>
  <si>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</si>
  <si>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</si>
  <si>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</si>
  <si>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</si>
  <si>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</si>
  <si>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</si>
  <si>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</si>
  <si>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</si>
  <si>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</si>
  <si>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</si>
  <si>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</si>
  <si>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</si>
  <si>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</si>
  <si>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</si>
  <si>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</si>
  <si>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</si>
  <si>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</si>
  <si>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</si>
  <si>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</si>
  <si>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</si>
  <si>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</si>
  <si>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</si>
  <si>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</si>
  <si>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</si>
  <si>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</si>
  <si>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</si>
  <si>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</si>
  <si>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</si>
  <si>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</si>
  <si>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</si>
  <si>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</si>
  <si>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</si>
  <si>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</si>
  <si>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</si>
  <si>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</si>
  <si>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</si>
  <si>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</si>
  <si>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</si>
  <si>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</si>
  <si>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</si>
  <si>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</si>
  <si>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</si>
  <si>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</si>
  <si>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</si>
  <si>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</si>
  <si>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</si>
  <si>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</si>
  <si>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</si>
  <si>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</si>
  <si>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</si>
  <si>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</si>
  <si>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</si>
  <si>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</si>
  <si>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</si>
  <si>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</si>
  <si>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</si>
  <si>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</si>
  <si>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</si>
  <si>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</si>
  <si>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</si>
  <si>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</si>
  <si>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</si>
  <si>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</si>
  <si>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</si>
  <si>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</si>
  <si>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</si>
  <si>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</si>
  <si>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</si>
  <si>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</si>
  <si>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</si>
  <si>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</si>
  <si>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</si>
  <si>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</si>
  <si>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</si>
  <si>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</si>
  <si>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</si>
  <si>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</si>
  <si>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</si>
  <si>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</si>
  <si>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</si>
  <si>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</si>
  <si>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</si>
  <si>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</si>
  <si>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</si>
  <si>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</si>
  <si>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</si>
  <si>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</si>
  <si>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</si>
  <si>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</si>
  <si>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</si>
  <si>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</si>
  <si>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</si>
  <si>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</si>
  <si>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</si>
  <si>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</si>
  <si>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</si>
  <si>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</si>
  <si>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</si>
  <si>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</si>
  <si>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</si>
  <si>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</si>
  <si>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</si>
  <si>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</si>
  <si>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</si>
  <si>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</si>
  <si>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</si>
  <si>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</si>
  <si>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</si>
  <si>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</si>
  <si>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</si>
  <si>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</si>
  <si>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</si>
  <si>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</si>
  <si>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</si>
  <si>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</si>
  <si>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</si>
  <si>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</si>
  <si>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</si>
  <si>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</si>
  <si>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</si>
  <si>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</si>
  <si>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</si>
  <si>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</si>
  <si>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</si>
  <si>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</si>
  <si>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</si>
  <si>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</si>
  <si>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</si>
  <si>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</si>
  <si>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</si>
  <si>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</si>
  <si>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</si>
  <si>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</si>
  <si>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</si>
  <si>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</si>
  <si>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</si>
  <si>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</si>
  <si>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</si>
  <si>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</si>
  <si>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</si>
  <si>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</si>
  <si>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</si>
  <si>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</si>
  <si>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</si>
  <si>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</si>
  <si>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</si>
  <si>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</si>
  <si>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</si>
  <si>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</si>
  <si>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</si>
  <si>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</si>
  <si>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</si>
  <si>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</si>
  <si>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</si>
  <si>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</si>
  <si>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</si>
  <si>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</si>
  <si>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</si>
  <si>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</si>
  <si>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</si>
  <si>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</si>
  <si>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</si>
  <si>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</si>
  <si>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</si>
  <si>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</si>
  <si>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</si>
  <si>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</si>
  <si>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</si>
  <si>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</si>
  <si>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</si>
  <si>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</si>
  <si>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</si>
  <si>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</si>
  <si>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</si>
  <si>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</si>
  <si>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</si>
  <si>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</si>
  <si>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</si>
  <si>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</si>
  <si>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</si>
  <si>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</si>
  <si>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</si>
  <si>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</si>
  <si>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</si>
  <si>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</si>
  <si>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</si>
  <si>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</si>
  <si>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</si>
  <si>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</si>
  <si>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</si>
  <si>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</si>
  <si>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</si>
  <si>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</si>
  <si>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</si>
  <si>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</si>
  <si>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</si>
  <si>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</si>
  <si>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</si>
  <si>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</si>
  <si>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</si>
  <si>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</si>
  <si>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</si>
  <si>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</si>
  <si>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</si>
  <si>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</si>
  <si>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</si>
  <si>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</si>
  <si>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</si>
  <si>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</si>
  <si>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</si>
  <si>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</si>
  <si>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</si>
  <si>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</si>
  <si>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</si>
  <si>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</si>
  <si>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</si>
  <si>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</si>
  <si>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</si>
  <si>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</si>
  <si>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</si>
  <si>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</si>
  <si>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</si>
  <si>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</si>
  <si>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</si>
  <si>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</si>
  <si>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</si>
  <si>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</si>
  <si>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</si>
  <si>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</si>
  <si>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</si>
  <si>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</si>
  <si>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</si>
  <si>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</si>
  <si>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</si>
  <si>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</si>
  <si>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</si>
  <si>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</si>
  <si>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</si>
  <si>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</si>
  <si>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</si>
  <si>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</si>
  <si>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</si>
  <si>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</si>
  <si>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</si>
  <si>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</si>
  <si>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</si>
  <si>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</si>
  <si>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</si>
  <si>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</si>
  <si>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</si>
  <si>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</si>
  <si>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</si>
  <si>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</si>
  <si>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</si>
  <si>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</si>
  <si>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</si>
  <si>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</si>
  <si>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</si>
  <si>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</si>
  <si>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</si>
  <si>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</si>
  <si>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</si>
  <si>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</si>
  <si>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</si>
  <si>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</si>
  <si>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</si>
  <si>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</si>
  <si>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</si>
  <si>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</si>
  <si>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</si>
  <si>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</si>
  <si>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</si>
  <si>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</si>
  <si>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</si>
  <si>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</si>
  <si>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</si>
  <si>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</si>
  <si>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</si>
  <si>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</si>
  <si>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</si>
  <si>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</si>
  <si>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</si>
  <si>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</si>
  <si>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</si>
  <si>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</si>
  <si>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</si>
  <si>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</si>
  <si>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</si>
  <si>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</si>
  <si>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</si>
  <si>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</si>
  <si>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</si>
  <si>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</si>
  <si>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</si>
  <si>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</si>
  <si>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</si>
  <si>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</si>
  <si>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</si>
  <si>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</si>
  <si>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</si>
  <si>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</si>
  <si>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</si>
  <si>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</si>
  <si>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</si>
  <si>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</si>
  <si>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</si>
  <si>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</si>
  <si>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</si>
  <si>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</si>
  <si>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</si>
  <si>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</si>
  <si>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</si>
  <si>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</si>
  <si>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</si>
  <si>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</si>
  <si>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</si>
  <si>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</si>
  <si>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</si>
  <si>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</si>
  <si>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</si>
  <si>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</si>
  <si>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</si>
  <si>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</si>
  <si>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</si>
  <si>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</si>
  <si>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</si>
  <si>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</si>
  <si>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</si>
  <si>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</si>
  <si>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</si>
  <si>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</si>
  <si>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</si>
  <si>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</si>
  <si>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</si>
  <si>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</si>
  <si>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</si>
  <si>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</si>
  <si>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</si>
  <si>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</si>
  <si>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</si>
  <si>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</si>
  <si>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</si>
  <si>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</si>
  <si>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</si>
  <si>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</si>
  <si>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</si>
  <si>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</si>
  <si>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</si>
  <si>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</si>
  <si>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</si>
  <si>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</si>
  <si>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</si>
  <si>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</si>
  <si>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</si>
  <si>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</si>
  <si>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</si>
  <si>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</si>
  <si>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</si>
  <si>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</si>
  <si>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</si>
  <si>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</si>
  <si>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</si>
  <si>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</si>
  <si>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</si>
  <si>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</si>
  <si>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</si>
  <si>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</si>
  <si>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</si>
  <si>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</si>
  <si>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</si>
  <si>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</si>
  <si>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</si>
  <si>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</si>
  <si>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</si>
  <si>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</si>
  <si>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</si>
  <si>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</si>
  <si>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</si>
  <si>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</si>
  <si>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</si>
  <si>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</si>
  <si>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</si>
  <si>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</si>
  <si>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</si>
  <si>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</si>
  <si>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</si>
  <si>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</si>
  <si>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</si>
  <si>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</si>
  <si>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</si>
  <si>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</si>
  <si>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</si>
  <si>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</si>
  <si>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</si>
  <si>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</si>
  <si>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</si>
  <si>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</si>
  <si>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</si>
  <si>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</si>
  <si>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</si>
  <si>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</si>
  <si>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</si>
  <si>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</si>
  <si>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</si>
  <si>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</si>
  <si>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</si>
  <si>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</si>
  <si>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</si>
  <si>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</si>
  <si>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</si>
  <si>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</si>
  <si>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</si>
  <si>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</si>
  <si>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</si>
  <si>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</si>
  <si>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</si>
  <si>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</si>
  <si>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</si>
  <si>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</si>
  <si>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</si>
  <si>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</si>
  <si>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</si>
  <si>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</si>
  <si>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</si>
  <si>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</si>
  <si>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</si>
  <si>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</si>
  <si>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</si>
  <si>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</si>
  <si>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</si>
  <si>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</si>
  <si>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</si>
  <si>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</si>
  <si>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</si>
  <si>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</si>
  <si>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</si>
  <si>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</si>
  <si>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</si>
  <si>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</si>
  <si>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</si>
  <si>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</si>
  <si>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</si>
  <si>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</si>
  <si>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</si>
  <si>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</si>
  <si>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</si>
  <si>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</si>
  <si>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</si>
  <si>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</si>
  <si>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</si>
  <si>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</si>
  <si>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</si>
  <si>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</si>
  <si>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</si>
  <si>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</si>
  <si>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</si>
  <si>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</si>
  <si>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</si>
  <si>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</si>
  <si>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</si>
  <si>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</si>
  <si>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</si>
  <si>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</si>
  <si>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</si>
  <si>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</si>
  <si>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</si>
  <si>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</si>
  <si>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</si>
  <si>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</si>
  <si>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</si>
  <si>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</si>
  <si>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</si>
  <si>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</si>
  <si>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</si>
  <si>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</si>
  <si>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</si>
  <si>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</si>
  <si>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</si>
  <si>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</si>
  <si>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</si>
  <si>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</si>
  <si>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</si>
  <si>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</si>
  <si>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</si>
  <si>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</si>
  <si>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</si>
  <si>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</si>
  <si>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</si>
  <si>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</si>
  <si>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</si>
  <si>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</si>
  <si>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</si>
  <si>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</si>
  <si>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</si>
  <si>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</si>
  <si>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</si>
  <si>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</si>
  <si>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</si>
  <si>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</si>
  <si>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</si>
  <si>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</si>
  <si>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</si>
  <si>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</si>
  <si>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</si>
  <si>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</si>
  <si>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</si>
  <si>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</si>
  <si>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</si>
  <si>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</si>
  <si>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</si>
  <si>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</si>
  <si>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</si>
  <si>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</si>
  <si>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</si>
  <si>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</si>
  <si>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</si>
  <si>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</si>
  <si>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</si>
  <si>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</si>
  <si>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</si>
  <si>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</si>
  <si>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</si>
  <si>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</si>
  <si>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</si>
  <si>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</si>
  <si>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</si>
  <si>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</si>
  <si>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</si>
  <si>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</si>
  <si>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</si>
  <si>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</si>
  <si>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</si>
  <si>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</si>
  <si>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</si>
  <si>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</si>
  <si>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</si>
  <si>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</si>
  <si>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</si>
  <si>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</si>
  <si>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</si>
  <si>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</si>
  <si>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</si>
  <si>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</si>
  <si>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</si>
  <si>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</si>
  <si>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</si>
  <si>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</si>
  <si>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</si>
  <si>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</si>
  <si>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</si>
  <si>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</si>
  <si>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</si>
  <si>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</si>
  <si>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</si>
  <si>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</si>
  <si>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</si>
  <si>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</si>
  <si>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</si>
  <si>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</si>
  <si>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</si>
  <si>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</si>
  <si>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</si>
  <si>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</si>
  <si>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</si>
  <si>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</si>
  <si>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</si>
  <si>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</si>
  <si>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</si>
  <si>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</si>
  <si>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</si>
  <si>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</si>
  <si>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</si>
  <si>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</si>
  <si>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</si>
  <si>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</si>
  <si>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</si>
  <si>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</si>
  <si>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</si>
  <si>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</si>
  <si>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</si>
  <si>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</si>
  <si>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</si>
  <si>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</si>
  <si>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</si>
  <si>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</si>
  <si>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</si>
  <si>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</si>
  <si>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</si>
  <si>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</si>
  <si>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</si>
  <si>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</si>
  <si>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</si>
  <si>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</si>
  <si>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</si>
  <si>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</si>
  <si>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</si>
  <si>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</si>
  <si>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</si>
  <si>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</si>
  <si>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</si>
  <si>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</si>
  <si>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</si>
  <si>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</si>
  <si>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</si>
  <si>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</si>
  <si>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</si>
  <si>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</si>
  <si>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</si>
  <si>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</si>
  <si>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</si>
  <si>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</si>
  <si>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</si>
  <si>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</si>
  <si>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</si>
  <si>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</si>
  <si>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</si>
  <si>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</si>
  <si>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</si>
  <si>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</si>
  <si>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</si>
  <si>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</si>
  <si>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</si>
  <si>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</si>
  <si>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</si>
  <si>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</si>
  <si>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</si>
  <si>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</si>
  <si>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</si>
  <si>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</si>
  <si>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</si>
  <si>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</si>
  <si>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</si>
  <si>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</si>
  <si>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</si>
  <si>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</si>
  <si>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</si>
  <si>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</si>
  <si>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</si>
  <si>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</si>
  <si>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</si>
  <si>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</si>
  <si>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</si>
  <si>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</si>
  <si>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</si>
  <si>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</si>
  <si>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</si>
  <si>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</si>
  <si>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</si>
  <si>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</si>
  <si>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</si>
  <si>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</si>
  <si>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</si>
  <si>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</si>
  <si>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</si>
  <si>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</si>
  <si>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</si>
  <si>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</si>
  <si>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</si>
  <si>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</si>
  <si>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</si>
  <si>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</si>
  <si>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</si>
  <si>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</si>
  <si>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</si>
  <si>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</si>
  <si>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</si>
  <si>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</si>
  <si>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</si>
  <si>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</si>
  <si>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</si>
  <si>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</si>
  <si>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</si>
  <si>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</si>
  <si>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</si>
  <si>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</si>
  <si>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</si>
  <si>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</si>
  <si>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</si>
  <si>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</si>
  <si>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</si>
  <si>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</si>
  <si>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</si>
  <si>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</si>
  <si>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</si>
  <si>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</si>
  <si>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</si>
  <si>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</si>
  <si>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</si>
  <si>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</si>
  <si>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</si>
  <si>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</si>
  <si>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</si>
  <si>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</si>
  <si>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</si>
  <si>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</si>
  <si>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</si>
  <si>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</si>
  <si>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</si>
  <si>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</si>
  <si>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</si>
  <si>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</si>
  <si>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</si>
  <si>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</si>
  <si>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</si>
  <si>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</si>
  <si>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</si>
  <si>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</si>
  <si>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</si>
  <si>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</si>
  <si>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</si>
  <si>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</si>
  <si>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</si>
  <si>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</si>
  <si>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</si>
  <si>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</si>
  <si>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</si>
  <si>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</si>
  <si>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</si>
  <si>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</si>
  <si>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</si>
  <si>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</si>
  <si>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</si>
  <si>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</si>
  <si>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</si>
  <si>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</si>
  <si>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</si>
  <si>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</si>
  <si>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</si>
  <si>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</si>
  <si>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</si>
  <si>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</si>
  <si>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</si>
  <si>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</si>
  <si>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</si>
  <si>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</si>
  <si>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</si>
  <si>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</si>
  <si>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</si>
  <si>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</si>
  <si>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</si>
  <si>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</si>
  <si>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</si>
  <si>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</si>
  <si>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</si>
  <si>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</si>
  <si>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</si>
  <si>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</si>
  <si>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</si>
  <si>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</si>
  <si>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</si>
  <si>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</si>
  <si>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</si>
  <si>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</si>
  <si>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</si>
  <si>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</si>
  <si>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</si>
  <si>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</si>
  <si>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</si>
  <si>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</si>
  <si>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</si>
  <si>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</si>
  <si>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</si>
  <si>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</si>
  <si>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</si>
  <si>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</si>
  <si>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</si>
  <si>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</si>
  <si>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</si>
  <si>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</si>
  <si>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</si>
  <si>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</si>
  <si>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</si>
  <si>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</si>
  <si>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</si>
  <si>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</si>
  <si>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</si>
  <si>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</si>
  <si>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</si>
  <si>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</si>
  <si>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</si>
  <si>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</si>
  <si>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</si>
  <si>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</si>
  <si>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</si>
  <si>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</si>
  <si>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</si>
  <si>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</si>
  <si>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</si>
  <si>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</si>
  <si>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</si>
  <si>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</si>
  <si>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</si>
  <si>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</si>
  <si>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</si>
  <si>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</si>
  <si>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</si>
  <si>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</si>
  <si>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</si>
  <si>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</si>
  <si>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</si>
  <si>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</si>
  <si>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</si>
  <si>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</si>
  <si>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</si>
  <si>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</si>
  <si>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</si>
  <si>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</si>
  <si>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</si>
  <si>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</si>
  <si>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</si>
  <si>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</si>
  <si>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</si>
  <si>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</si>
  <si>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</si>
  <si>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</si>
  <si>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</si>
  <si>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</si>
  <si>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</si>
  <si>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</si>
  <si>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</si>
  <si>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</si>
  <si>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</si>
  <si>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</si>
  <si>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</si>
  <si>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</si>
  <si>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</si>
  <si>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</si>
  <si>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</si>
  <si>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</si>
  <si>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</si>
  <si>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</si>
  <si>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</si>
  <si>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</si>
  <si>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</si>
  <si>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</si>
  <si>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</si>
  <si>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</si>
  <si>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</si>
  <si>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</si>
  <si>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</si>
  <si>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</si>
  <si>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</si>
  <si>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</si>
  <si>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</si>
  <si>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</si>
  <si>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</si>
  <si>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</si>
  <si>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</si>
  <si>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</si>
  <si>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</si>
  <si>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</si>
  <si>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</si>
  <si>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</si>
  <si>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</si>
  <si>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</si>
  <si>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</si>
  <si>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</si>
  <si>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</si>
  <si>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</si>
  <si>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</si>
  <si>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</si>
  <si>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</si>
  <si>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</si>
  <si>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</si>
  <si>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</si>
  <si>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</si>
  <si>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</si>
  <si>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</si>
  <si>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</si>
  <si>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</si>
  <si>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</si>
  <si>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</si>
  <si>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</si>
  <si>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</si>
  <si>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</si>
  <si>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</si>
  <si>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</si>
  <si>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</si>
  <si>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</si>
  <si>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</si>
  <si>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</si>
  <si>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</si>
  <si>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</si>
  <si>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</si>
  <si>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</si>
  <si>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</si>
  <si>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</si>
  <si>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</si>
  <si>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</si>
  <si>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</si>
  <si>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</si>
  <si>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</si>
  <si>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</si>
  <si>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</si>
  <si>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</si>
  <si>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</si>
  <si>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</si>
  <si>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</si>
  <si>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</si>
  <si>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</si>
  <si>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</si>
  <si>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</si>
  <si>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</si>
  <si>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</si>
  <si>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</si>
  <si>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</si>
  <si>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</si>
  <si>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</si>
  <si>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</si>
  <si>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</si>
  <si>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</si>
  <si>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</si>
  <si>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</si>
  <si>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</si>
  <si>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</si>
  <si>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</si>
  <si>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</si>
  <si>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</si>
  <si>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</si>
  <si>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</si>
  <si>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</si>
  <si>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</si>
  <si>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</si>
  <si>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</si>
  <si>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</si>
  <si>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</si>
  <si>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</si>
  <si>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</si>
  <si>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</si>
  <si>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</si>
  <si>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</si>
  <si>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</si>
  <si>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</si>
  <si>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</si>
  <si>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</si>
  <si>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</si>
  <si>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</si>
  <si>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</si>
  <si>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</si>
  <si>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</si>
  <si>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</si>
  <si>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</si>
  <si>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</si>
  <si>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</si>
  <si>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</si>
  <si>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</si>
  <si>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</si>
  <si>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</si>
  <si>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</si>
  <si>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</si>
  <si>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</si>
  <si>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</si>
  <si>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</si>
  <si>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</si>
  <si>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</si>
  <si>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</si>
  <si>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</si>
  <si>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</si>
  <si>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</si>
  <si>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</si>
  <si>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</si>
  <si>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</si>
  <si>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</si>
  <si>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</si>
  <si>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</si>
  <si>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</si>
  <si>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</si>
  <si>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</si>
  <si>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</si>
  <si>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</si>
  <si>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</si>
  <si>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</si>
  <si>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</si>
  <si>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</si>
  <si>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</si>
  <si>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</si>
  <si>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</si>
  <si>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</si>
  <si>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</si>
  <si>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</si>
  <si>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</si>
  <si>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</si>
  <si>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</si>
  <si>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</si>
  <si>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</si>
  <si>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</si>
  <si>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</si>
  <si>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</si>
  <si>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</si>
  <si>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</si>
  <si>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</si>
  <si>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</si>
  <si>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</si>
  <si>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</si>
  <si>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</si>
  <si>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</si>
  <si>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</si>
  <si>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</si>
  <si>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</si>
  <si>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</si>
  <si>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</si>
  <si>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</si>
  <si>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</si>
  <si>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</si>
  <si>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</si>
  <si>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</si>
  <si>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</si>
  <si>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</si>
  <si>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</si>
  <si>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</si>
  <si>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</si>
  <si>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</si>
  <si>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</si>
  <si>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</si>
  <si>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</si>
  <si>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</si>
  <si>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</si>
  <si>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</si>
  <si>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</si>
  <si>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</si>
  <si>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</si>
  <si>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</si>
  <si>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</si>
  <si>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</si>
  <si>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</si>
  <si>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</si>
  <si>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</si>
  <si>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</si>
  <si>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</si>
  <si>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</si>
  <si>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</si>
  <si>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</si>
  <si>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</si>
  <si>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</si>
  <si>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</si>
  <si>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</si>
  <si>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</si>
  <si>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</si>
  <si>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</si>
  <si>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</si>
  <si>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</si>
  <si>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</si>
  <si>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</si>
  <si>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</si>
  <si>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</si>
  <si>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</si>
  <si>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</si>
  <si>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</si>
  <si>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</si>
  <si>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</si>
  <si>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</si>
  <si>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</si>
  <si>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</si>
  <si>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</si>
  <si>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</si>
  <si>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</si>
  <si>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</si>
  <si>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</si>
  <si>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</si>
  <si>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</si>
  <si>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</si>
  <si>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</si>
  <si>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</si>
  <si>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</si>
  <si>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</si>
  <si>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</si>
  <si>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</si>
  <si>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</si>
  <si>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</si>
  <si>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</si>
  <si>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</si>
  <si>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</si>
  <si>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</si>
  <si>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</si>
  <si>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</si>
  <si>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</si>
  <si>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</si>
  <si>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</si>
  <si>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</si>
  <si>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</si>
  <si>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</si>
  <si>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</si>
  <si>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</si>
  <si>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</si>
  <si>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</si>
  <si>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</si>
  <si>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</si>
  <si>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</si>
  <si>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</si>
  <si>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</si>
  <si>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</si>
  <si>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</si>
  <si>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</si>
  <si>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</si>
  <si>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</si>
  <si>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</si>
  <si>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</si>
  <si>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</si>
  <si>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</si>
  <si>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</si>
  <si>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</si>
  <si>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</si>
  <si>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</si>
  <si>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</si>
  <si>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</si>
  <si>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</si>
  <si>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</si>
  <si>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</si>
  <si>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</si>
  <si>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</si>
  <si>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</si>
  <si>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</si>
  <si>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</si>
  <si>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</si>
  <si>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</si>
  <si>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</si>
  <si>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</si>
  <si>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</si>
  <si>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</si>
  <si>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</si>
  <si>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</si>
  <si>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</si>
  <si>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</si>
  <si>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</si>
  <si>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</si>
  <si>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</si>
  <si>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</si>
  <si>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</si>
  <si>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</si>
  <si>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</si>
  <si>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</si>
  <si>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</si>
  <si>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</si>
  <si>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</si>
  <si>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</si>
  <si>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</si>
  <si>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</si>
  <si>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</si>
  <si>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</si>
  <si>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</si>
  <si>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</si>
  <si>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</si>
  <si>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</si>
  <si>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</si>
  <si>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</si>
  <si>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</si>
  <si>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</si>
  <si>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</si>
  <si>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</si>
  <si>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</si>
  <si>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</si>
  <si>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</si>
  <si>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</si>
  <si>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</si>
  <si>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</si>
  <si>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</si>
  <si>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</si>
  <si>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</si>
  <si>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</si>
  <si>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</si>
  <si>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</si>
  <si>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</si>
  <si>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</si>
  <si>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</si>
  <si>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</si>
  <si>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</si>
  <si>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</si>
  <si>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</si>
  <si>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</si>
  <si>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</si>
  <si>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</si>
  <si>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</si>
  <si>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</si>
  <si>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</si>
  <si>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</si>
  <si>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</si>
  <si>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</si>
  <si>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</si>
  <si>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</si>
  <si>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</si>
  <si>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</si>
  <si>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</si>
  <si>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</si>
  <si>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</si>
  <si>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</si>
  <si>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</si>
  <si>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</si>
  <si>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</si>
  <si>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</si>
  <si>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</si>
  <si>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</si>
  <si>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</si>
  <si>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</si>
  <si>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</si>
  <si>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</si>
  <si>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</si>
  <si>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</si>
  <si>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</si>
  <si>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</si>
  <si>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</si>
  <si>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</si>
  <si>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</si>
  <si>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</si>
  <si>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</si>
  <si>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</si>
  <si>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</si>
  <si>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</si>
  <si>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</si>
  <si>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</si>
  <si>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</si>
  <si>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</si>
  <si>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</si>
  <si>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</si>
  <si>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</si>
  <si>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</si>
  <si>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</si>
  <si>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</si>
  <si>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</si>
  <si>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</si>
  <si>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</si>
  <si>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</si>
  <si>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</si>
  <si>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</si>
  <si>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</si>
  <si>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</si>
  <si>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</si>
  <si>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</si>
  <si>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</si>
  <si>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</si>
  <si>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</si>
  <si>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</si>
  <si>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</si>
  <si>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</si>
  <si>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</si>
  <si>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</si>
  <si>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</si>
  <si>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</si>
  <si>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</si>
  <si>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</si>
  <si>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</si>
  <si>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</si>
  <si>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</si>
  <si>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</si>
  <si>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</si>
  <si>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</si>
  <si>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</si>
  <si>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</si>
  <si>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</si>
  <si>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</si>
  <si>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</si>
  <si>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</si>
  <si>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</si>
  <si>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</si>
  <si>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</si>
  <si>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</si>
  <si>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</si>
  <si>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</si>
  <si>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</si>
  <si>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</si>
  <si>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</si>
  <si>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</si>
  <si>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</si>
  <si>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</si>
  <si>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</si>
  <si>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</si>
  <si>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</si>
  <si>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</si>
  <si>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</si>
  <si>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</si>
  <si>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</si>
  <si>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</si>
  <si>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</si>
  <si>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</si>
  <si>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</si>
  <si>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</si>
  <si>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</si>
  <si>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</si>
  <si>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</si>
  <si>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</si>
  <si>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</si>
  <si>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</si>
  <si>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</si>
  <si>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</si>
  <si>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</si>
  <si>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</si>
  <si>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</si>
  <si>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</si>
  <si>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</si>
  <si>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</si>
  <si>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</si>
  <si>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</si>
  <si>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</si>
  <si>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</si>
  <si>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</si>
  <si>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</si>
  <si>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</si>
  <si>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</si>
  <si>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</si>
  <si>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</si>
  <si>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</si>
  <si>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</si>
  <si>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</si>
  <si>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</si>
  <si>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</si>
  <si>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</si>
  <si>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</si>
  <si>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</si>
  <si>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</si>
  <si>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</si>
  <si>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</si>
  <si>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</si>
  <si>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</si>
  <si>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</si>
  <si>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</si>
  <si>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</si>
  <si>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</si>
  <si>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</si>
  <si>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</si>
  <si>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</si>
  <si>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</si>
  <si>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</si>
  <si>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</si>
  <si>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</si>
  <si>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</si>
  <si>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</si>
  <si>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</si>
  <si>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</si>
  <si>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</si>
  <si>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</si>
  <si>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</si>
  <si>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</si>
  <si>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</si>
  <si>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</si>
  <si>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</si>
  <si>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</si>
  <si>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</si>
  <si>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</si>
  <si>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</si>
  <si>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</si>
  <si>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</si>
  <si>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</si>
  <si>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</si>
  <si>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</si>
  <si>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</si>
  <si>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</si>
  <si>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</si>
  <si>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</si>
  <si>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</si>
  <si>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</si>
  <si>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</si>
  <si>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</si>
  <si>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</si>
  <si>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</si>
  <si>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</si>
  <si>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</si>
  <si>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</si>
  <si>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</si>
  <si>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</si>
  <si>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</si>
  <si>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</si>
  <si>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</si>
  <si>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</si>
  <si>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</si>
  <si>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</si>
  <si>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</si>
  <si>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</si>
  <si>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</si>
  <si>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</si>
  <si>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</si>
  <si>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</si>
  <si>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</si>
  <si>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</si>
  <si>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</si>
  <si>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</si>
  <si>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</si>
  <si>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</si>
  <si>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</si>
  <si>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</si>
  <si>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</si>
  <si>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</si>
  <si>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</si>
  <si>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</si>
  <si>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</si>
  <si>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</si>
  <si>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</si>
  <si>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</si>
  <si>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</si>
  <si>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</si>
  <si>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</si>
  <si>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</si>
  <si>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</si>
  <si>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</si>
  <si>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</si>
  <si>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</si>
  <si>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</si>
  <si>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</si>
  <si>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</si>
  <si>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</si>
  <si>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</si>
  <si>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</si>
  <si>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</si>
  <si>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</si>
  <si>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</si>
  <si>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</si>
  <si>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</si>
  <si>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</si>
  <si>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</si>
  <si>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</si>
  <si>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</si>
  <si>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</si>
  <si>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</si>
  <si>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</si>
  <si>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</si>
  <si>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</si>
  <si>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</si>
  <si>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</si>
  <si>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</si>
  <si>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</si>
  <si>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</si>
  <si>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</si>
  <si>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</si>
  <si>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</si>
  <si>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</si>
  <si>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</si>
  <si>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</si>
  <si>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</si>
  <si>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</si>
  <si>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</si>
  <si>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</si>
  <si>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</si>
  <si>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</si>
  <si>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</si>
  <si>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</si>
  <si>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</si>
  <si>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</si>
  <si>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</si>
  <si>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</si>
  <si>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</si>
  <si>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</si>
  <si>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</si>
  <si>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</si>
  <si>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</si>
  <si>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</si>
  <si>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</si>
  <si>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</si>
  <si>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</si>
  <si>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</si>
  <si>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</si>
  <si>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</si>
  <si>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</si>
  <si>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</si>
  <si>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</si>
  <si>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</si>
  <si>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</si>
  <si>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</si>
  <si>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</si>
  <si>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</si>
  <si>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</si>
  <si>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</si>
  <si>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</si>
  <si>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</si>
  <si>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</si>
  <si>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</si>
  <si>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</si>
  <si>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</si>
  <si>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</si>
  <si>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</si>
  <si>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</si>
  <si>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</si>
  <si>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</si>
  <si>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</si>
  <si>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</si>
  <si>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</si>
  <si>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</si>
  <si>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</si>
  <si>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</si>
  <si>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</si>
  <si>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</si>
  <si>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</si>
  <si>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</si>
  <si>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</si>
  <si>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</si>
  <si>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</si>
  <si>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</si>
  <si>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</si>
  <si>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</si>
  <si>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</si>
  <si>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</si>
  <si>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</si>
  <si>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</si>
  <si>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</si>
  <si>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</si>
  <si>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</si>
  <si>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</si>
  <si>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</si>
  <si>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</si>
  <si>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</si>
  <si>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</si>
  <si>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</si>
  <si>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</si>
  <si>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</si>
  <si>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</si>
  <si>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</si>
  <si>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</si>
  <si>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</si>
  <si>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</si>
  <si>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</si>
  <si>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</si>
  <si>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</si>
  <si>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</si>
  <si>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</si>
  <si>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</si>
  <si>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</si>
  <si>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</si>
  <si>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</si>
  <si>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</si>
  <si>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</si>
  <si>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</si>
  <si>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</si>
  <si>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</si>
  <si>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</si>
  <si>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</si>
  <si>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</si>
  <si>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</si>
  <si>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</si>
  <si>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</si>
  <si>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</si>
  <si>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</si>
  <si>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</si>
  <si>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</si>
  <si>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</si>
  <si>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</si>
  <si>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</si>
  <si>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</si>
  <si>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</si>
  <si>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</si>
  <si>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</si>
  <si>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</si>
  <si>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</si>
  <si>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</si>
  <si>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</si>
  <si>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</si>
  <si>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</si>
  <si>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</si>
  <si>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</si>
  <si>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</si>
  <si>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</si>
  <si>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</si>
  <si>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</si>
  <si>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</si>
  <si>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</si>
  <si>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</si>
  <si>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</si>
  <si>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</si>
  <si>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</si>
  <si>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</si>
  <si>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</si>
  <si>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</si>
  <si>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</si>
  <si>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</si>
  <si>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</si>
  <si>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</si>
  <si>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</si>
  <si>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</si>
  <si>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</si>
  <si>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</si>
  <si>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</si>
  <si>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</si>
  <si>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</si>
  <si>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</si>
  <si>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</si>
  <si>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</si>
  <si>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</si>
  <si>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</si>
  <si>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</si>
  <si>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</si>
  <si>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</si>
  <si>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</si>
  <si>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</si>
  <si>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</si>
  <si>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</si>
  <si>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</si>
  <si>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</si>
  <si>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</si>
  <si>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</si>
  <si>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</si>
  <si>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</si>
  <si>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</si>
  <si>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</si>
  <si>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</si>
  <si>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</si>
  <si>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</si>
  <si>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</si>
  <si>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</si>
  <si>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</si>
  <si>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</si>
  <si>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</si>
  <si>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</si>
  <si>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</si>
  <si>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</si>
  <si>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</si>
  <si>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</si>
  <si>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</si>
  <si>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</si>
  <si>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</si>
  <si>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</si>
  <si>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</si>
  <si>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</si>
  <si>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</si>
  <si>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</si>
  <si>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</si>
  <si>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</si>
  <si>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</si>
  <si>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</si>
  <si>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</si>
  <si>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</si>
  <si>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</si>
  <si>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</si>
  <si>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</si>
  <si>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</si>
  <si>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</si>
  <si>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</si>
  <si>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</si>
  <si>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</si>
  <si>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</si>
  <si>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</si>
  <si>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</si>
  <si>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</si>
  <si>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</si>
  <si>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</si>
  <si>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</si>
  <si>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</si>
  <si>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</si>
  <si>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</si>
  <si>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</si>
  <si>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</si>
  <si>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</si>
  <si>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</si>
  <si>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</si>
  <si>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</si>
  <si>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</si>
  <si>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</si>
  <si>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</si>
  <si>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</si>
  <si>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</si>
  <si>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</si>
  <si>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</si>
  <si>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</si>
  <si>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</si>
  <si>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</si>
  <si>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</si>
  <si>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</si>
  <si>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</si>
  <si>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</si>
  <si>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</si>
  <si>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</si>
  <si>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</si>
  <si>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</si>
  <si>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</si>
  <si>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</si>
  <si>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</si>
  <si>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</si>
  <si>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</si>
  <si>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</si>
  <si>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</si>
  <si>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</si>
  <si>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</si>
  <si>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</si>
  <si>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</si>
  <si>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</si>
  <si>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</si>
  <si>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</si>
  <si>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</si>
  <si>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</si>
  <si>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</si>
  <si>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</si>
  <si>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</si>
  <si>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</si>
  <si>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</si>
  <si>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</si>
  <si>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</si>
  <si>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</si>
  <si>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</si>
  <si>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</si>
  <si>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</si>
  <si>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</si>
  <si>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</si>
  <si>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</si>
  <si>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</si>
  <si>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</si>
  <si>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</si>
  <si>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</si>
  <si>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</si>
  <si>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</si>
  <si>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</si>
  <si>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</si>
  <si>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</si>
  <si>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</si>
  <si>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</si>
  <si>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</si>
  <si>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</si>
  <si>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</si>
  <si>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</si>
  <si>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</si>
  <si>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</si>
  <si>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</si>
  <si>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</si>
  <si>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</si>
  <si>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</si>
  <si>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</si>
  <si>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</si>
  <si>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</si>
  <si>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</si>
  <si>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</si>
  <si>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</si>
  <si>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</si>
  <si>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</si>
  <si>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</si>
  <si>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</si>
  <si>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</si>
  <si>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</si>
  <si>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</si>
  <si>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</si>
  <si>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</si>
  <si>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</si>
  <si>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</si>
  <si>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</si>
  <si>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</si>
  <si>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</si>
  <si>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</si>
  <si>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</si>
  <si>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</si>
  <si>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</si>
  <si>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</si>
  <si>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</si>
  <si>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</si>
  <si>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</si>
  <si>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</si>
  <si>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</si>
  <si>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</si>
  <si>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</si>
  <si>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</si>
  <si>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</si>
  <si>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</si>
  <si>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</si>
  <si>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</si>
  <si>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</si>
  <si>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</si>
  <si>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</si>
  <si>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</si>
  <si>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</si>
  <si>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</si>
  <si>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</si>
  <si>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</si>
  <si>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</si>
  <si>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</si>
  <si>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</si>
  <si>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</si>
  <si>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</si>
  <si>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</si>
  <si>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</si>
  <si>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</si>
  <si>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</si>
  <si>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</si>
  <si>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</si>
  <si>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</si>
  <si>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</si>
  <si>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</si>
  <si>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</si>
  <si>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</si>
  <si>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</si>
  <si>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</si>
  <si>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</si>
  <si>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</si>
  <si>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</si>
  <si>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</si>
  <si>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</si>
  <si>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</si>
  <si>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</si>
  <si>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</si>
  <si>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</si>
  <si>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</si>
  <si>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</si>
  <si>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</si>
  <si>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</si>
  <si>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</si>
  <si>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</si>
  <si>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</si>
  <si>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</si>
  <si>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</si>
  <si>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</si>
  <si>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</si>
  <si>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</si>
  <si>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</si>
  <si>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</si>
  <si>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</si>
  <si>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</si>
  <si>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</si>
  <si>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</si>
  <si>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</si>
  <si>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</si>
  <si>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</si>
  <si>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</si>
  <si>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</si>
  <si>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</si>
  <si>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</si>
  <si>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</si>
  <si>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</si>
  <si>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</si>
  <si>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</si>
  <si>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</si>
  <si>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</si>
  <si>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</si>
  <si>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</si>
  <si>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</si>
  <si>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</si>
  <si>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</si>
  <si>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</si>
  <si>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</si>
  <si>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</si>
  <si>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</si>
  <si>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</si>
  <si>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</si>
  <si>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</si>
  <si>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</si>
  <si>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</si>
  <si>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</si>
  <si>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</si>
  <si>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</si>
  <si>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</si>
  <si>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</si>
  <si>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</si>
  <si>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</si>
  <si>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</si>
  <si>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</si>
  <si>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</si>
  <si>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</si>
  <si>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</si>
  <si>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</si>
  <si>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</si>
  <si>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</si>
  <si>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</si>
  <si>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</si>
  <si>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</si>
  <si>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</si>
  <si>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</si>
  <si>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</si>
  <si>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</si>
  <si>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</si>
  <si>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</si>
  <si>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</si>
  <si>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</si>
  <si>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</si>
  <si>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</si>
  <si>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</si>
  <si>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</si>
  <si>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</si>
  <si>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</si>
  <si>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</si>
  <si>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</si>
  <si>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</si>
  <si>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</si>
  <si>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</si>
  <si>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</si>
  <si>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</si>
  <si>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</si>
  <si>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</si>
  <si>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</si>
  <si>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</si>
  <si>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</si>
  <si>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</si>
  <si>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</si>
  <si>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</si>
  <si>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</si>
  <si>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</si>
  <si>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</si>
  <si>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</si>
  <si>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</si>
  <si>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</si>
  <si>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</si>
  <si>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</si>
  <si>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</si>
  <si>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</si>
  <si>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</si>
  <si>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</si>
  <si>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</si>
  <si>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</si>
  <si>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</si>
  <si>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</si>
  <si>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</si>
  <si>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</si>
  <si>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</si>
  <si>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</si>
  <si>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</si>
  <si>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</si>
  <si>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</si>
  <si>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</si>
  <si>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</si>
  <si>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</si>
  <si>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</si>
  <si>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</si>
  <si>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</si>
  <si>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</si>
  <si>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</si>
  <si>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</si>
  <si>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</si>
  <si>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</si>
  <si>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</si>
  <si>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</si>
  <si>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</si>
  <si>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</si>
  <si>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</si>
  <si>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</si>
  <si>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</si>
  <si>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</si>
  <si>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</si>
  <si>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</si>
  <si>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</si>
  <si>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</si>
  <si>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</si>
  <si>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</si>
  <si>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</si>
  <si>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</si>
  <si>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</si>
  <si>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</si>
  <si>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</si>
  <si>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</si>
  <si>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</si>
  <si>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</si>
  <si>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</si>
  <si>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</si>
  <si>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</si>
  <si>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</si>
  <si>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</si>
  <si>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</si>
  <si>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</si>
  <si>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</si>
  <si>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</si>
  <si>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</si>
  <si>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</si>
  <si>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</si>
  <si>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</si>
  <si>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</si>
  <si>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</si>
  <si>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</si>
  <si>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</si>
  <si>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</si>
  <si>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</si>
  <si>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</si>
  <si>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</si>
  <si>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</si>
  <si>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</si>
  <si>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</si>
  <si>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</si>
  <si>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</si>
  <si>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</si>
  <si>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</si>
  <si>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</si>
  <si>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</si>
  <si>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</si>
  <si>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</si>
  <si>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</si>
  <si>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</si>
  <si>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</si>
  <si>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</si>
  <si>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</si>
  <si>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</si>
  <si>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</si>
  <si>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</si>
  <si>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</si>
  <si>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</si>
  <si>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</si>
  <si>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</si>
  <si>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</si>
  <si>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</si>
  <si>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</si>
  <si>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</si>
  <si>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</si>
  <si>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</si>
  <si>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</si>
  <si>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</si>
  <si>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</si>
  <si>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</si>
  <si>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</si>
  <si>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</si>
  <si>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</si>
  <si>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</si>
  <si>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</si>
  <si>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</si>
  <si>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</si>
  <si>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</si>
  <si>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</si>
  <si>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</si>
  <si>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</si>
  <si>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</si>
  <si>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</si>
  <si>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</si>
  <si>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</si>
  <si>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</si>
  <si>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</si>
  <si>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</si>
  <si>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</si>
  <si>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</si>
  <si>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</si>
  <si>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</si>
  <si>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</si>
  <si>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</si>
  <si>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</si>
  <si>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</si>
  <si>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</si>
  <si>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</si>
  <si>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</si>
  <si>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</si>
  <si>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</si>
  <si>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</si>
  <si>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</si>
  <si>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</si>
  <si>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</si>
  <si>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</si>
  <si>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</si>
  <si>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</si>
  <si>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</si>
  <si>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</si>
  <si>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</si>
  <si>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</si>
  <si>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</si>
  <si>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</si>
  <si>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</si>
  <si>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</si>
  <si>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</si>
  <si>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</si>
  <si>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</si>
  <si>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</si>
  <si>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</si>
  <si>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</si>
  <si>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</si>
  <si>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</si>
  <si>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</si>
  <si>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</si>
  <si>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</si>
  <si>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</si>
  <si>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</si>
  <si>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</si>
  <si>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</si>
  <si>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</si>
  <si>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</si>
  <si>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</si>
  <si>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</si>
  <si>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</si>
  <si>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</si>
  <si>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</si>
  <si>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</si>
  <si>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</si>
  <si>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</si>
  <si>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</si>
  <si>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</si>
  <si>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</si>
  <si>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</si>
  <si>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</si>
  <si>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</si>
  <si>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</si>
  <si>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</si>
  <si>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</si>
  <si>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</si>
  <si>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</si>
  <si>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</si>
  <si>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</si>
  <si>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</si>
  <si>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</si>
  <si>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</si>
  <si>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</si>
  <si>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</si>
  <si>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</si>
  <si>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</si>
  <si>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</si>
  <si>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</si>
  <si>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</si>
  <si>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</si>
  <si>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</si>
  <si>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</si>
  <si>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</si>
  <si>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</si>
  <si>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</si>
  <si>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</si>
  <si>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</si>
  <si>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</si>
  <si>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</si>
  <si>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</si>
  <si>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</si>
  <si>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</si>
  <si>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</si>
  <si>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</si>
  <si>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</si>
  <si>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</si>
  <si>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</si>
  <si>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</si>
  <si>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</si>
  <si>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</si>
  <si>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</si>
  <si>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</si>
  <si>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</si>
  <si>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</si>
  <si>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</si>
  <si>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</si>
  <si>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</si>
  <si>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</si>
  <si>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</si>
  <si>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</si>
  <si>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</si>
  <si>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</si>
  <si>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</si>
  <si>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</si>
  <si>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</si>
  <si>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</si>
  <si>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</si>
  <si>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</si>
  <si>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</si>
  <si>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</si>
  <si>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</si>
  <si>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</si>
  <si>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</si>
  <si>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</si>
  <si>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</si>
  <si>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</si>
  <si>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</si>
  <si>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</si>
  <si>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</si>
  <si>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</si>
  <si>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</si>
  <si>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</si>
  <si>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</si>
  <si>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</si>
  <si>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</si>
  <si>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</si>
  <si>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</si>
  <si>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</si>
  <si>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</si>
  <si>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</si>
  <si>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</si>
  <si>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</si>
  <si>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</si>
  <si>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</si>
  <si>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</si>
  <si>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</si>
  <si>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</si>
  <si>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</si>
  <si>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</si>
  <si>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</si>
  <si>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</si>
  <si>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</si>
  <si>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</si>
  <si>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</si>
  <si>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</si>
  <si>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</si>
  <si>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</si>
  <si>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</si>
  <si>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</si>
  <si>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</si>
  <si>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</si>
  <si>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</si>
  <si>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</si>
  <si>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</si>
  <si>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</si>
  <si>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</si>
  <si>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</si>
  <si>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</si>
  <si>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</si>
  <si>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</si>
  <si>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</si>
  <si>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</si>
  <si>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</si>
  <si>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</si>
  <si>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</si>
  <si>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</si>
  <si>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</si>
  <si>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</si>
  <si>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</si>
  <si>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</si>
  <si>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</si>
  <si>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</si>
  <si>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</si>
  <si>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</si>
  <si>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</si>
  <si>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</si>
  <si>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</si>
  <si>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</si>
  <si>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</si>
  <si>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</si>
  <si>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</si>
  <si>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</si>
  <si>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</si>
  <si>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</si>
  <si>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</si>
  <si>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</si>
  <si>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</si>
  <si>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</si>
  <si>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</si>
  <si>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</si>
  <si>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</si>
  <si>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</si>
  <si>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</si>
  <si>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</si>
  <si>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</si>
  <si>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</si>
  <si>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</si>
  <si>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</si>
  <si>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</si>
  <si>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</si>
  <si>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</si>
  <si>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</si>
  <si>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</si>
  <si>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</si>
  <si>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</si>
  <si>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</si>
  <si>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</si>
  <si>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</si>
  <si>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</si>
  <si>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</si>
  <si>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</si>
  <si>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</si>
  <si>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</si>
  <si>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</si>
  <si>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</si>
  <si>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</si>
  <si>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</si>
  <si>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</si>
  <si>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</si>
  <si>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</si>
  <si>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</si>
  <si>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</si>
  <si>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</si>
  <si>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</si>
  <si>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</si>
  <si>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</si>
  <si>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</si>
  <si>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</si>
  <si>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</si>
  <si>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</si>
  <si>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</si>
  <si>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</si>
  <si>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</si>
  <si>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</si>
  <si>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</si>
  <si>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</si>
  <si>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</si>
  <si>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</si>
  <si>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</si>
  <si>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</si>
  <si>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</si>
  <si>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</si>
  <si>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</si>
  <si>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</si>
  <si>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</si>
  <si>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</si>
  <si>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</si>
  <si>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</si>
  <si>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</si>
  <si>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</si>
  <si>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</si>
  <si>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</si>
  <si>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</si>
  <si>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</si>
  <si>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</si>
  <si>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</si>
  <si>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</si>
  <si>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</si>
  <si>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</si>
  <si>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</si>
  <si>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</si>
  <si>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</si>
  <si>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</si>
  <si>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</si>
  <si>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</si>
  <si>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</si>
  <si>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</si>
  <si>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</si>
  <si>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</si>
  <si>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</si>
  <si>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</si>
  <si>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</si>
  <si>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</si>
  <si>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</si>
  <si>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</si>
  <si>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</si>
  <si>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</si>
  <si>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</si>
  <si>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</si>
  <si>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</si>
  <si>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</si>
  <si>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</si>
  <si>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</si>
  <si>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</si>
  <si>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</si>
  <si>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</si>
  <si>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</si>
  <si>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</si>
  <si>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</si>
  <si>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</si>
  <si>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</si>
  <si>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</si>
  <si>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</si>
  <si>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</si>
  <si>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</si>
  <si>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</si>
  <si>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</si>
  <si>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</si>
  <si>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</si>
  <si>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</si>
  <si>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</si>
  <si>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</si>
  <si>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</si>
  <si>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</si>
  <si>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</si>
  <si>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</si>
  <si>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</si>
  <si>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</si>
  <si>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</si>
  <si>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</si>
  <si>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</si>
  <si>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</si>
  <si>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</si>
  <si>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</si>
  <si>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</si>
  <si>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</si>
  <si>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</si>
  <si>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</si>
  <si>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</si>
  <si>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</si>
  <si>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</si>
  <si>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</si>
  <si>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</si>
  <si>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</si>
  <si>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</si>
  <si>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</si>
  <si>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</si>
  <si>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</si>
  <si>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</si>
  <si>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</si>
  <si>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</si>
  <si>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</si>
  <si>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</si>
  <si>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</si>
  <si>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</si>
  <si>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</si>
  <si>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</si>
  <si>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</si>
  <si>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</si>
  <si>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</si>
  <si>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</si>
  <si>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</si>
  <si>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</si>
  <si>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</si>
  <si>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</si>
  <si>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</si>
  <si>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</si>
  <si>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</si>
  <si>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</si>
  <si>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</si>
  <si>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</si>
  <si>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</si>
  <si>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</si>
  <si>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</si>
  <si>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</si>
  <si>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</si>
  <si>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</si>
  <si>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</si>
  <si>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</si>
  <si>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</si>
  <si>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</si>
  <si>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</si>
  <si>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</si>
  <si>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</si>
  <si>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</si>
  <si>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</si>
  <si>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</si>
  <si>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</si>
  <si>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</si>
  <si>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</si>
  <si>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</si>
  <si>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</si>
  <si>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</si>
  <si>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</si>
  <si>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</si>
  <si>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</si>
  <si>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</si>
  <si>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</si>
  <si>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</si>
  <si>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</si>
  <si>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</si>
  <si>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</si>
  <si>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</si>
  <si>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</si>
  <si>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</si>
  <si>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</si>
  <si>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</si>
  <si>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</si>
  <si>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</si>
  <si>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</si>
  <si>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</si>
  <si>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</si>
  <si>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</si>
  <si>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</si>
  <si>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</si>
  <si>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</si>
  <si>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</si>
  <si>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</si>
  <si>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</si>
  <si>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</si>
  <si>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</si>
  <si>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</si>
  <si>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</si>
  <si>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</si>
  <si>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</si>
  <si>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</si>
  <si>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</si>
  <si>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</si>
  <si>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</si>
  <si>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</si>
  <si>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</si>
  <si>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</si>
  <si>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</si>
  <si>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</si>
  <si>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</si>
  <si>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</si>
  <si>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</si>
  <si>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</si>
  <si>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</si>
  <si>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</si>
  <si>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</si>
  <si>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</si>
  <si>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</si>
  <si>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</si>
  <si>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</si>
  <si>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</si>
  <si>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</si>
  <si>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</si>
  <si>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</si>
  <si>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</si>
  <si>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</si>
  <si>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</si>
  <si>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</si>
  <si>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</si>
  <si>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</si>
  <si>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</si>
  <si>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</si>
  <si>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</si>
  <si>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</si>
  <si>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</si>
  <si>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</si>
  <si>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</si>
  <si>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</si>
  <si>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</si>
  <si>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</si>
  <si>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</si>
  <si>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</si>
  <si>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</si>
  <si>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</si>
  <si>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</si>
  <si>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</si>
  <si>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</si>
  <si>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</si>
  <si>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</si>
  <si>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</si>
  <si>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</si>
  <si>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</si>
  <si>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</si>
  <si>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</si>
  <si>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</si>
  <si>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</si>
  <si>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</si>
  <si>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</si>
  <si>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</si>
  <si>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</si>
  <si>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</si>
  <si>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</si>
  <si>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</si>
  <si>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</si>
  <si>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</si>
  <si>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</si>
  <si>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</si>
  <si>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</si>
  <si>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</si>
  <si>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</si>
  <si>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</si>
  <si>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</si>
  <si>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</si>
  <si>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</si>
  <si>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</si>
  <si>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</si>
  <si>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</si>
  <si>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</si>
  <si>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</si>
  <si>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</si>
  <si>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</si>
  <si>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</si>
  <si>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</si>
  <si>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</si>
  <si>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</si>
  <si>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</si>
  <si>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</si>
  <si>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</si>
  <si>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</si>
  <si>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</si>
  <si>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</si>
  <si>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</si>
  <si>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</si>
  <si>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</si>
  <si>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</si>
  <si>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</si>
  <si>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</si>
  <si>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</si>
  <si>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</si>
  <si>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</si>
  <si>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</si>
  <si>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</si>
  <si>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</si>
  <si>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</si>
  <si>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</si>
  <si>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</si>
  <si>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</si>
  <si>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</si>
  <si>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</si>
  <si>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</si>
  <si>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</si>
  <si>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</si>
  <si>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</si>
  <si>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</si>
  <si>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</si>
  <si>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</si>
  <si>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</si>
  <si>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</si>
  <si>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</si>
  <si>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</si>
  <si>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</si>
  <si>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</si>
  <si>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</si>
  <si>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</si>
  <si>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</si>
  <si>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</si>
  <si>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</si>
  <si>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</si>
  <si>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</si>
  <si>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</si>
  <si>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</si>
  <si>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</si>
  <si>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</si>
  <si>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</si>
  <si>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</si>
  <si>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</si>
  <si>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</si>
  <si>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</si>
  <si>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</si>
  <si>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</si>
  <si>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</si>
  <si>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</si>
  <si>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</si>
  <si>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</si>
  <si>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</si>
  <si>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</si>
  <si>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</si>
  <si>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</si>
  <si>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</si>
  <si>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</si>
  <si>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</si>
  <si>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</si>
  <si>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</si>
  <si>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</si>
  <si>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</si>
  <si>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</si>
  <si>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</si>
  <si>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</si>
  <si>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</si>
  <si>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</si>
  <si>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</si>
  <si>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</si>
  <si>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</si>
  <si>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</si>
  <si>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</si>
  <si>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</si>
  <si>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</si>
  <si>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</si>
  <si>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</si>
  <si>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</si>
  <si>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</si>
  <si>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</si>
  <si>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</si>
  <si>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</si>
  <si>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</si>
  <si>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</si>
  <si>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</si>
  <si>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</si>
  <si>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</si>
  <si>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</si>
  <si>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</si>
  <si>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</si>
  <si>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</si>
  <si>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</si>
  <si>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</si>
  <si>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</si>
  <si>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</si>
  <si>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</si>
  <si>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</si>
  <si>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</si>
  <si>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</si>
  <si>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</si>
  <si>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</si>
  <si>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</si>
  <si>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</si>
  <si>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</si>
  <si>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</si>
  <si>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</si>
  <si>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</si>
  <si>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</si>
  <si>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</si>
  <si>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</si>
  <si>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</si>
  <si>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</si>
  <si>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</si>
  <si>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</si>
  <si>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</si>
  <si>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</si>
  <si>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</si>
  <si>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</si>
  <si>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</si>
  <si>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</si>
  <si>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</si>
  <si>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</si>
  <si>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</si>
  <si>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</si>
  <si>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</si>
  <si>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</si>
  <si>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</si>
  <si>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</si>
  <si>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</si>
  <si>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</si>
  <si>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</si>
  <si>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</si>
  <si>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</si>
  <si>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</si>
  <si>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</si>
  <si>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</si>
  <si>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</si>
  <si>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</si>
  <si>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</si>
  <si>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</si>
  <si>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</si>
  <si>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</si>
  <si>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</si>
  <si>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</si>
  <si>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</si>
  <si>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</si>
  <si>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</si>
  <si>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</si>
  <si>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</si>
  <si>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</si>
  <si>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</si>
  <si>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</si>
  <si>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</si>
  <si>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</si>
  <si>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</si>
  <si>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</si>
  <si>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</si>
  <si>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</si>
  <si>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</si>
  <si>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</si>
  <si>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</si>
  <si>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</si>
  <si>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</si>
  <si>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</si>
  <si>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</si>
  <si>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</si>
  <si>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</si>
  <si>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</si>
  <si>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</si>
  <si>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</si>
  <si>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</si>
  <si>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</si>
  <si>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</si>
  <si>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</si>
  <si>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</si>
  <si>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</si>
  <si>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</si>
  <si>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</si>
  <si>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</si>
  <si>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</si>
  <si>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</si>
  <si>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</si>
  <si>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</si>
  <si>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</si>
  <si>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</si>
  <si>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</si>
  <si>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</si>
  <si>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</si>
  <si>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</si>
  <si>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</si>
  <si>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</si>
  <si>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</si>
  <si>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</si>
  <si>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</si>
  <si>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</si>
  <si>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</si>
  <si>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</si>
  <si>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</si>
  <si>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</si>
  <si>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</si>
  <si>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</si>
  <si>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</si>
  <si>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</si>
  <si>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</si>
  <si>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</si>
  <si>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</si>
  <si>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</si>
  <si>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</si>
  <si>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</si>
  <si>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</si>
  <si>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</si>
  <si>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</si>
  <si>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</si>
  <si>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</si>
  <si>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</si>
  <si>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</si>
  <si>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</si>
  <si>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</si>
  <si>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</si>
  <si>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</si>
  <si>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</si>
  <si>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</si>
  <si>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</si>
  <si>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</si>
  <si>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</si>
  <si>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</si>
  <si>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</si>
  <si>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</si>
  <si>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</si>
  <si>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</si>
  <si>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</si>
  <si>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</si>
  <si>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</si>
  <si>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</si>
  <si>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</si>
  <si>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</si>
  <si>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</si>
  <si>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</si>
  <si>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</si>
  <si>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</si>
  <si>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</si>
  <si>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</si>
  <si>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</si>
  <si>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</si>
  <si>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</si>
  <si>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</si>
  <si>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</si>
  <si>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</si>
  <si>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</si>
  <si>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</si>
  <si>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</si>
  <si>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</si>
  <si>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</si>
  <si>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</si>
  <si>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</si>
  <si>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</si>
  <si>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</si>
  <si>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</si>
  <si>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</si>
  <si>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</si>
  <si>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</si>
  <si>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</si>
  <si>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</si>
  <si>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</si>
  <si>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</si>
  <si>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</si>
  <si>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</si>
  <si>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</si>
  <si>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</si>
  <si>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</si>
  <si>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</si>
  <si>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</si>
  <si>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</si>
  <si>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</si>
  <si>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</si>
  <si>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</si>
  <si>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</si>
  <si>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</si>
  <si>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</si>
  <si>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</si>
  <si>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</si>
  <si>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</si>
  <si>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</si>
  <si>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</si>
  <si>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</si>
  <si>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</si>
  <si>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</si>
  <si>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</si>
  <si>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</si>
  <si>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</si>
  <si>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</si>
  <si>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</si>
  <si>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</si>
  <si>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</si>
  <si>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</si>
  <si>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</si>
  <si>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</si>
  <si>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</si>
  <si>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</si>
  <si>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</si>
  <si>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</si>
  <si>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</si>
  <si>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</si>
  <si>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</si>
  <si>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</si>
  <si>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</si>
  <si>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</si>
  <si>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</si>
  <si>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</si>
  <si>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</si>
  <si>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</si>
  <si>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</si>
  <si>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</si>
  <si>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</si>
  <si>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</si>
  <si>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</si>
  <si>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</si>
  <si>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</si>
  <si>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</si>
  <si>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</si>
  <si>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</si>
  <si>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</si>
  <si>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</si>
  <si>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</si>
  <si>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</si>
  <si>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</si>
  <si>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</si>
  <si>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</si>
  <si>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</si>
  <si>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</si>
  <si>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</si>
  <si>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</si>
  <si>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</si>
  <si>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</si>
  <si>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</si>
  <si>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</si>
  <si>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</si>
  <si>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</si>
  <si>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</si>
  <si>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</si>
  <si>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</si>
  <si>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</si>
  <si>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</si>
  <si>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</si>
  <si>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</si>
  <si>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</si>
  <si>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</si>
  <si>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</si>
  <si>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</si>
  <si>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</si>
  <si>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</si>
  <si>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</si>
  <si>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</si>
  <si>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</si>
  <si>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</si>
  <si>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</si>
  <si>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</si>
  <si>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</si>
  <si>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</si>
  <si>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</si>
  <si>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</si>
  <si>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</si>
  <si>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</si>
  <si>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</si>
  <si>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</si>
  <si>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</si>
  <si>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</si>
  <si>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</si>
  <si>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</si>
  <si>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</si>
  <si>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</si>
  <si>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</si>
  <si>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</si>
  <si>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</si>
  <si>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</si>
  <si>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</si>
  <si>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</si>
  <si>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</si>
  <si>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</si>
  <si>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</si>
  <si>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</si>
  <si>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</si>
  <si>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</si>
  <si>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</si>
  <si>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</si>
  <si>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</si>
  <si>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</si>
  <si>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</si>
  <si>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</si>
  <si>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</si>
  <si>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</si>
  <si>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</si>
  <si>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</si>
  <si>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</si>
  <si>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</si>
  <si>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</si>
  <si>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</si>
  <si>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</si>
  <si>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</si>
  <si>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</si>
  <si>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</si>
  <si>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</si>
  <si>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</si>
  <si>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</si>
  <si>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</si>
  <si>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</si>
  <si>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</si>
  <si>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</si>
  <si>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</si>
  <si>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</si>
  <si>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</si>
  <si>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</si>
  <si>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</si>
  <si>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</si>
  <si>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</si>
  <si>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</si>
  <si>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</si>
  <si>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</si>
  <si>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</si>
  <si>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</si>
  <si>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</si>
  <si>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</si>
  <si>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</si>
  <si>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</si>
  <si>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</si>
  <si>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</si>
  <si>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</si>
  <si>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</si>
  <si>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</si>
  <si>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</si>
  <si>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</si>
  <si>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</si>
  <si>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</si>
  <si>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</si>
  <si>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</si>
  <si>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</si>
  <si>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</si>
  <si>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</si>
  <si>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</si>
  <si>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</si>
  <si>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</si>
  <si>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</si>
  <si>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</si>
  <si>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</si>
  <si>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</si>
  <si>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</si>
  <si>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</si>
  <si>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</si>
  <si>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</si>
  <si>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</si>
  <si>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</si>
  <si>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</si>
  <si>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</si>
  <si>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</si>
  <si>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</si>
  <si>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</si>
  <si>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</si>
  <si>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</si>
  <si>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</si>
  <si>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</si>
  <si>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</si>
  <si>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</si>
  <si>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</si>
  <si>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</si>
  <si>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</si>
  <si>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</si>
  <si>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</si>
  <si>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</si>
  <si>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</si>
  <si>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</si>
  <si>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</si>
  <si>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</si>
  <si>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</si>
  <si>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</si>
  <si>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</si>
  <si>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</si>
  <si>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</si>
  <si>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</si>
  <si>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</si>
  <si>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</si>
  <si>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</si>
  <si>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</si>
  <si>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</si>
  <si>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</si>
  <si>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</si>
  <si>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</si>
  <si>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</si>
  <si>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</si>
  <si>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</si>
  <si>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</si>
  <si>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</si>
  <si>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</si>
  <si>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</si>
  <si>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</si>
  <si>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</si>
  <si>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</si>
  <si>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</si>
  <si>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</si>
  <si>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</si>
  <si>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</si>
  <si>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</si>
  <si>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</si>
  <si>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</si>
  <si>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</si>
  <si>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</si>
  <si>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</si>
  <si>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</si>
  <si>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</si>
  <si>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</si>
  <si>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</si>
  <si>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</si>
  <si>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</si>
  <si>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</si>
  <si>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</si>
  <si>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</si>
  <si>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</si>
  <si>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</si>
  <si>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</si>
  <si>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</si>
  <si>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</si>
  <si>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</si>
  <si>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</si>
  <si>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</si>
  <si>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</si>
  <si>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</si>
  <si>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</si>
  <si>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</si>
  <si>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</si>
  <si>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</si>
  <si>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</si>
  <si>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</si>
  <si>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</si>
  <si>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</si>
  <si>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</si>
  <si>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</si>
  <si>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</si>
  <si>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</si>
  <si>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</si>
  <si>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</si>
  <si>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</si>
  <si>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</si>
  <si>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</si>
  <si>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</si>
  <si>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</si>
  <si>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</si>
  <si>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</si>
  <si>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</si>
  <si>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</si>
  <si>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</si>
  <si>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</si>
  <si>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</si>
  <si>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</si>
  <si>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</si>
  <si>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</si>
  <si>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</si>
  <si>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</si>
  <si>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</si>
  <si>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</si>
  <si>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</si>
  <si>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</si>
  <si>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</si>
  <si>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</si>
  <si>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</si>
  <si>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</si>
  <si>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</si>
  <si>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</si>
  <si>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</si>
  <si>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</si>
  <si>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</si>
  <si>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</si>
  <si>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</si>
  <si>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</si>
  <si>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</si>
  <si>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</si>
  <si>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</si>
  <si>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</si>
  <si>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</si>
  <si>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</si>
  <si>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</si>
  <si>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</si>
  <si>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</si>
  <si>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</si>
  <si>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</si>
  <si>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</si>
  <si>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</si>
  <si>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</si>
  <si>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</si>
  <si>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</si>
  <si>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</si>
  <si>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</si>
  <si>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</si>
  <si>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</si>
  <si>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</si>
  <si>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</si>
  <si>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</si>
  <si>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</si>
  <si>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</si>
  <si>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</si>
  <si>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</si>
  <si>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</si>
  <si>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</si>
  <si>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</si>
  <si>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</si>
  <si>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</si>
  <si>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</si>
  <si>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</si>
  <si>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</si>
  <si>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</si>
  <si>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</si>
  <si>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</si>
  <si>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</si>
  <si>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</si>
  <si>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</si>
  <si>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</si>
  <si>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</si>
  <si>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</si>
  <si>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</si>
  <si>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</si>
  <si>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</si>
  <si>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</si>
  <si>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</si>
  <si>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</si>
  <si>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</si>
  <si>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</si>
  <si>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</si>
  <si>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</si>
  <si>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</si>
  <si>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</si>
  <si>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</si>
  <si>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</si>
  <si>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</si>
  <si>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</si>
  <si>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</si>
  <si>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</si>
  <si>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</si>
  <si>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</si>
  <si>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</si>
  <si>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</si>
  <si>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</si>
  <si>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</si>
  <si>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</si>
  <si>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</si>
  <si>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</si>
  <si>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</si>
  <si>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</si>
  <si>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</si>
  <si>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</si>
  <si>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</si>
  <si>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</si>
  <si>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</si>
  <si>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</si>
  <si>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</si>
  <si>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</si>
  <si>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</si>
  <si>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</si>
  <si>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</si>
  <si>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</si>
  <si>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</si>
  <si>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</si>
  <si>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</si>
  <si>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</si>
  <si>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</si>
  <si>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</si>
  <si>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</si>
  <si>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</si>
  <si>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</si>
  <si>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</si>
  <si>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</si>
  <si>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</si>
  <si>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</si>
  <si>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</si>
  <si>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</si>
  <si>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</si>
  <si>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</si>
  <si>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</si>
  <si>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</si>
  <si>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</si>
  <si>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</si>
  <si>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</si>
  <si>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</si>
  <si>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</si>
  <si>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</si>
  <si>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</si>
  <si>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</si>
  <si>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</si>
  <si>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</si>
  <si>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</si>
  <si>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</si>
  <si>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</si>
  <si>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</si>
  <si>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</si>
  <si>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</si>
  <si>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</si>
  <si>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</si>
  <si>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</si>
  <si>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</si>
  <si>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</si>
  <si>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</si>
  <si>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</si>
  <si>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</si>
  <si>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</si>
  <si>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</si>
  <si>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</si>
  <si>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</si>
  <si>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</si>
  <si>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</si>
  <si>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</si>
  <si>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</si>
  <si>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</si>
  <si>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</si>
  <si>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</si>
  <si>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</si>
  <si>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</si>
  <si>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</si>
  <si>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</si>
  <si>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</si>
  <si>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</si>
  <si>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</si>
  <si>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</si>
  <si>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</si>
  <si>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</si>
  <si>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</si>
  <si>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</si>
  <si>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</si>
  <si>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</si>
  <si>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</si>
  <si>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</si>
  <si>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</si>
  <si>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</si>
  <si>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</si>
  <si>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</si>
  <si>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</si>
  <si>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</si>
  <si>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</si>
  <si>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</si>
  <si>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</si>
  <si>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</si>
  <si>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</si>
  <si>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</si>
  <si>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</si>
  <si>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</si>
  <si>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</si>
  <si>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</si>
  <si>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</si>
  <si>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</si>
  <si>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</si>
  <si>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</si>
  <si>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</si>
  <si>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</si>
  <si>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</si>
  <si>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</si>
  <si>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</si>
  <si>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</si>
  <si>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</si>
  <si>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</si>
  <si>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</si>
  <si>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</si>
  <si>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</si>
  <si>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</si>
  <si>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</si>
  <si>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</si>
  <si>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</si>
  <si>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</si>
  <si>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</si>
  <si>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</si>
  <si>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</si>
  <si>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</si>
  <si>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</si>
  <si>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</si>
  <si>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</si>
  <si>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</si>
  <si>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</si>
  <si>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</si>
  <si>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</si>
  <si>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</si>
  <si>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</si>
  <si>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</si>
  <si>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</si>
  <si>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</si>
  <si>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</si>
  <si>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</si>
  <si>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</si>
  <si>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</si>
  <si>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</si>
  <si>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</si>
  <si>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</si>
  <si>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</si>
  <si>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</si>
  <si>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</si>
  <si>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</si>
  <si>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</si>
  <si>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</si>
  <si>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</si>
  <si>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</si>
  <si>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</si>
  <si>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</si>
  <si>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</si>
  <si>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</si>
  <si>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</si>
  <si>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</si>
  <si>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</si>
  <si>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</si>
  <si>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</si>
  <si>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</si>
  <si>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</si>
  <si>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</si>
  <si>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</si>
  <si>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</si>
  <si>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</si>
  <si>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</si>
  <si>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</si>
  <si>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</si>
  <si>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</si>
  <si>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</si>
  <si>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</si>
  <si>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</si>
  <si>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</si>
  <si>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</si>
  <si>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</si>
  <si>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</si>
  <si>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</si>
  <si>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</si>
  <si>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</si>
  <si>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</si>
  <si>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</si>
  <si>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</si>
  <si>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</si>
  <si>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</si>
  <si>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</si>
  <si>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</si>
  <si>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</si>
  <si>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</si>
  <si>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</si>
  <si>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</si>
  <si>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</si>
  <si>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</si>
  <si>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</si>
  <si>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</si>
  <si>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</si>
  <si>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</si>
  <si>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</si>
  <si>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</si>
  <si>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</si>
  <si>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</si>
  <si>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</si>
  <si>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</si>
  <si>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</si>
  <si>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</si>
  <si>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</si>
  <si>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</si>
  <si>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</si>
  <si>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</si>
  <si>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</si>
  <si>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</si>
  <si>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</si>
  <si>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</si>
  <si>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</si>
  <si>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</si>
  <si>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</si>
  <si>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</si>
  <si>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</si>
  <si>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</si>
  <si>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</si>
  <si>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</si>
  <si>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</si>
  <si>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</si>
  <si>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</si>
  <si>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</si>
  <si>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</si>
  <si>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</si>
  <si>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</si>
  <si>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</si>
  <si>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</si>
  <si>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</si>
  <si>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</si>
  <si>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</si>
  <si>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</si>
  <si>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</si>
  <si>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</si>
  <si>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</si>
  <si>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</si>
  <si>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</si>
  <si>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</si>
  <si>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</si>
  <si>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</si>
  <si>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</si>
  <si>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</si>
  <si>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</si>
  <si>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</si>
  <si>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</si>
  <si>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</si>
  <si>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</si>
  <si>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</si>
  <si>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</si>
  <si>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</si>
  <si>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</si>
  <si>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</si>
  <si>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</si>
  <si>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</si>
  <si>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</si>
  <si>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</si>
  <si>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</si>
  <si>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</si>
  <si>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</si>
  <si>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</si>
  <si>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</si>
  <si>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</si>
  <si>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</si>
  <si>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</si>
  <si>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</si>
  <si>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</si>
  <si>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</si>
  <si>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</si>
  <si>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</si>
  <si>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</si>
  <si>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</si>
  <si>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</si>
  <si>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</si>
  <si>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</si>
  <si>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</si>
  <si>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</si>
  <si>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</si>
  <si>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</si>
  <si>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</si>
  <si>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</si>
  <si>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</si>
  <si>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</si>
  <si>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</si>
  <si>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</si>
  <si>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</si>
  <si>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</si>
  <si>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</si>
  <si>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</si>
  <si>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</si>
  <si>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</si>
  <si>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</si>
  <si>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</si>
  <si>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</si>
  <si>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</si>
  <si>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</si>
  <si>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</si>
  <si>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</si>
  <si>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</si>
  <si>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</si>
  <si>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</si>
  <si>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</si>
  <si>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</si>
  <si>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</si>
  <si>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</si>
  <si>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</si>
  <si>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</si>
  <si>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</si>
  <si>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</si>
  <si>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</si>
  <si>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</si>
  <si>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</si>
  <si>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</si>
  <si>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</si>
  <si>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</si>
  <si>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</si>
  <si>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</si>
  <si>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</si>
  <si>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</si>
  <si>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</si>
  <si>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</si>
  <si>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</si>
  <si>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</si>
  <si>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</si>
  <si>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</si>
  <si>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</si>
  <si>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</si>
  <si>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</si>
  <si>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</si>
  <si>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</si>
  <si>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</si>
  <si>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</si>
  <si>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</si>
  <si>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</si>
  <si>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</si>
  <si>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</si>
  <si>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</si>
  <si>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</si>
  <si>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</si>
  <si>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</si>
  <si>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</si>
  <si>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</si>
  <si>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</si>
  <si>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</si>
  <si>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</si>
  <si>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</si>
  <si>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</si>
  <si>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</si>
  <si>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</si>
  <si>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</si>
  <si>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</si>
  <si>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</si>
  <si>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</si>
  <si>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</si>
  <si>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</si>
  <si>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</si>
  <si>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</si>
  <si>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</si>
  <si>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</si>
  <si>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</si>
  <si>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</si>
  <si>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</si>
  <si>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</si>
  <si>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</si>
  <si>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</si>
  <si>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</si>
  <si>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</si>
  <si>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</si>
  <si>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</si>
  <si>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</si>
  <si>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</si>
  <si>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</si>
  <si>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</si>
  <si>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</si>
  <si>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</si>
  <si>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</si>
  <si>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</si>
  <si>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</si>
  <si>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</si>
  <si>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</si>
  <si>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</si>
  <si>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</si>
  <si>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</si>
  <si>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</si>
  <si>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</si>
  <si>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</si>
  <si>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</si>
  <si>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</si>
  <si>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</si>
  <si>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</si>
  <si>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</si>
  <si>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</si>
  <si>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</si>
  <si>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</si>
  <si>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</si>
  <si>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</si>
  <si>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</si>
  <si>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</si>
  <si>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</si>
  <si>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</si>
  <si>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</si>
  <si>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</si>
  <si>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</si>
  <si>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</si>
  <si>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</si>
  <si>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</si>
  <si>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</si>
  <si>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</si>
  <si>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</si>
  <si>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</si>
  <si>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</si>
  <si>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</si>
  <si>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</si>
  <si>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</si>
  <si>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</si>
  <si>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</si>
  <si>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</si>
  <si>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</si>
  <si>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</si>
  <si>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</si>
  <si>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</si>
  <si>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</si>
  <si>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</si>
  <si>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</si>
  <si>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</si>
  <si>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</si>
  <si>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</si>
  <si>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</si>
  <si>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</si>
  <si>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</si>
  <si>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</si>
  <si>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</si>
  <si>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</si>
  <si>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</si>
  <si>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</si>
  <si>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</si>
  <si>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</si>
  <si>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</si>
  <si>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</si>
  <si>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</si>
  <si>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</si>
  <si>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</si>
  <si>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</si>
  <si>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</si>
  <si>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</si>
  <si>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</si>
  <si>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</si>
  <si>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</si>
  <si>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</si>
  <si>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</si>
  <si>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</si>
  <si>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</si>
  <si>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</si>
  <si>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</si>
  <si>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</si>
  <si>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</si>
  <si>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</si>
  <si>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</si>
  <si>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</si>
  <si>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</si>
  <si>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</si>
  <si>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</si>
  <si>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</si>
  <si>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</si>
  <si>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</si>
  <si>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</si>
  <si>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</si>
  <si>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</si>
  <si>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</si>
  <si>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</si>
  <si>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</si>
  <si>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</si>
  <si>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</si>
  <si>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</si>
  <si>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</si>
  <si>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</si>
  <si>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</si>
  <si>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</si>
  <si>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</si>
  <si>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</si>
  <si>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</si>
  <si>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</si>
  <si>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</si>
  <si>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</si>
  <si>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</si>
  <si>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</si>
  <si>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</si>
  <si>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</si>
  <si>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</si>
  <si>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</si>
  <si>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</si>
  <si>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</si>
  <si>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</si>
  <si>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</si>
  <si>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</si>
  <si>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</si>
  <si>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</si>
  <si>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</si>
  <si>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</si>
  <si>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</si>
  <si>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</si>
  <si>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</si>
  <si>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</si>
  <si>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</si>
  <si>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</si>
  <si>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</si>
  <si>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</si>
  <si>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</si>
  <si>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</si>
  <si>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</si>
  <si>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</si>
  <si>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</si>
  <si>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</si>
  <si>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</si>
  <si>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</si>
  <si>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</si>
  <si>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</si>
  <si>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</si>
  <si>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</si>
  <si>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</si>
  <si>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</si>
  <si>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</si>
  <si>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</si>
  <si>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</si>
  <si>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</si>
  <si>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</si>
  <si>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</si>
  <si>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</si>
  <si>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</si>
  <si>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</si>
  <si>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</si>
  <si>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</si>
  <si>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</si>
  <si>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</si>
  <si>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</si>
  <si>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</si>
  <si>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</si>
  <si>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</si>
  <si>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</si>
  <si>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</si>
  <si>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</si>
  <si>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</si>
  <si>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</si>
  <si>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</si>
  <si>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</si>
  <si>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</si>
  <si>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</si>
  <si>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</si>
  <si>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</si>
  <si>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</si>
  <si>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</si>
  <si>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</si>
  <si>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</si>
  <si>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</si>
  <si>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</si>
  <si>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</si>
  <si>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</si>
  <si>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</si>
  <si>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</si>
  <si>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</si>
  <si>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</si>
  <si>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</si>
  <si>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</si>
  <si>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</si>
  <si>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</si>
  <si>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</si>
  <si>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</si>
  <si>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</si>
  <si>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</si>
  <si>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</si>
  <si>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</si>
  <si>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</si>
  <si>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</si>
  <si>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</si>
  <si>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</si>
  <si>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</si>
  <si>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</si>
  <si>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</si>
  <si>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</si>
  <si>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</si>
  <si>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</si>
  <si>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</si>
  <si>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</si>
  <si>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</si>
  <si>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</si>
  <si>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</si>
  <si>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</si>
  <si>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</si>
  <si>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</si>
  <si>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</si>
  <si>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</si>
  <si>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</si>
  <si>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</si>
  <si>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</si>
  <si>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</si>
  <si>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</si>
  <si>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</si>
  <si>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</si>
  <si>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</si>
  <si>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</si>
  <si>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</si>
  <si>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</si>
  <si>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</si>
  <si>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</si>
  <si>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</si>
  <si>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</si>
  <si>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</si>
  <si>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</si>
  <si>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</si>
  <si>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</si>
  <si>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</si>
  <si>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</si>
  <si>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</si>
  <si>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</si>
  <si>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</si>
  <si>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</si>
  <si>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</si>
  <si>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</si>
  <si>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</si>
  <si>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</si>
  <si>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</si>
  <si>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</si>
  <si>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</si>
  <si>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</si>
  <si>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</si>
  <si>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</si>
  <si>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</si>
  <si>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</si>
  <si>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</si>
  <si>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</si>
  <si>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</si>
  <si>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</si>
  <si>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</si>
  <si>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</si>
  <si>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</si>
  <si>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</si>
  <si>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</si>
  <si>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</si>
  <si>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</si>
  <si>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</si>
  <si>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</si>
  <si>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</si>
  <si>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</si>
  <si>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</si>
  <si>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</si>
  <si>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</si>
  <si>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</si>
  <si>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</si>
  <si>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</si>
  <si>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</si>
  <si>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</si>
  <si>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</si>
  <si>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</si>
  <si>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</si>
  <si>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</si>
  <si>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</si>
  <si>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</si>
  <si>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</si>
  <si>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</si>
  <si>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</si>
  <si>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</si>
  <si>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</si>
  <si>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</si>
  <si>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</si>
  <si>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</si>
  <si>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</si>
  <si>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</si>
  <si>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</si>
  <si>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</si>
  <si>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</si>
  <si>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</si>
  <si>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</si>
  <si>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</si>
  <si>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</si>
  <si>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</si>
  <si>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</si>
  <si>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</si>
  <si>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</si>
  <si>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</si>
  <si>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</si>
  <si>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</si>
  <si>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</si>
  <si>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</si>
  <si>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</si>
  <si>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</si>
  <si>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</si>
  <si>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</si>
  <si>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</si>
  <si>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</si>
  <si>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</si>
  <si>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</si>
  <si>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</si>
  <si>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</si>
  <si>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</si>
  <si>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</si>
  <si>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</si>
  <si>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</si>
  <si>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</si>
  <si>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</si>
  <si>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</si>
  <si>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</si>
  <si>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</si>
  <si>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</si>
  <si>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</si>
  <si>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</si>
  <si>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</si>
  <si>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</si>
  <si>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</si>
  <si>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</si>
  <si>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</si>
  <si>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</si>
  <si>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</si>
  <si>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</si>
  <si>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</si>
  <si>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</si>
  <si>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</si>
  <si>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</si>
  <si>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</si>
  <si>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</si>
  <si>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</si>
  <si>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</si>
  <si>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</si>
  <si>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</si>
  <si>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</si>
  <si>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</si>
  <si>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</si>
  <si>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</si>
  <si>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</si>
  <si>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</si>
  <si>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</si>
  <si>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</si>
  <si>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</si>
  <si>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</si>
  <si>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</si>
  <si>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</si>
  <si>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</si>
  <si>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</si>
  <si>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</si>
  <si>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</si>
  <si>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</si>
  <si>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</si>
  <si>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</si>
  <si>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</si>
  <si>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</si>
  <si>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</si>
  <si>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</si>
  <si>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</si>
  <si>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</si>
  <si>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</si>
  <si>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</si>
  <si>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</si>
  <si>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</si>
  <si>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</si>
  <si>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</si>
  <si>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</si>
  <si>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</si>
  <si>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</si>
  <si>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</si>
  <si>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</si>
  <si>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</si>
  <si>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</si>
  <si>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</si>
  <si>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</si>
  <si>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</si>
  <si>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</si>
  <si>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</si>
  <si>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</si>
  <si>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</si>
  <si>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</si>
  <si>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</si>
  <si>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</si>
  <si>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</si>
  <si>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</si>
  <si>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</si>
  <si>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</si>
  <si>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</si>
  <si>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</si>
  <si>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</si>
  <si>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</si>
  <si>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</si>
  <si>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</si>
  <si>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</si>
  <si>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</si>
  <si>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</si>
  <si>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</si>
  <si>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</si>
  <si>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</si>
  <si>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</si>
  <si>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</si>
  <si>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</si>
  <si>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</si>
  <si>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</si>
  <si>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</si>
  <si>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</si>
  <si>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</si>
  <si>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</si>
  <si>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</si>
  <si>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</si>
  <si>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</si>
  <si>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</si>
  <si>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</si>
  <si>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</si>
  <si>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</si>
  <si>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</si>
  <si>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</si>
  <si>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</si>
  <si>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</si>
  <si>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</si>
  <si>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</si>
  <si>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</si>
  <si>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</si>
  <si>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</si>
  <si>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</si>
  <si>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</si>
  <si>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</si>
  <si>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</si>
  <si>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</si>
  <si>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</si>
  <si>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</si>
  <si>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</si>
  <si>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</si>
  <si>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</si>
  <si>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</si>
  <si>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</si>
  <si>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</si>
  <si>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</si>
  <si>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</si>
  <si>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</si>
  <si>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</si>
  <si>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</si>
  <si>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</si>
  <si>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</si>
  <si>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</si>
  <si>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</si>
  <si>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</si>
  <si>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</si>
  <si>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</si>
  <si>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</si>
  <si>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</si>
  <si>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</si>
  <si>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</si>
  <si>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</si>
  <si>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</si>
  <si>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</si>
  <si>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</si>
  <si>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</si>
  <si>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</si>
  <si>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</si>
  <si>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</si>
  <si>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</si>
  <si>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</si>
  <si>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</si>
  <si>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</si>
  <si>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</si>
  <si>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</si>
  <si>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</si>
  <si>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</si>
  <si>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</si>
  <si>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</si>
  <si>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</si>
  <si>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</si>
  <si>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</si>
  <si>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</si>
  <si>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</si>
  <si>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</si>
  <si>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</si>
  <si>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</si>
  <si>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</si>
  <si>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</si>
  <si>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</si>
  <si>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</si>
  <si>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</si>
  <si>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</si>
  <si>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</si>
  <si>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</si>
  <si>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</si>
  <si>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</si>
  <si>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</si>
  <si>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</si>
  <si>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</si>
  <si>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</si>
  <si>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</si>
  <si>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</si>
  <si>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</si>
  <si>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</si>
  <si>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</si>
  <si>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</si>
  <si>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</si>
  <si>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</si>
  <si>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</si>
  <si>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</si>
  <si>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</si>
  <si>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</si>
  <si>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</si>
  <si>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</si>
  <si>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</si>
  <si>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</si>
  <si>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</si>
  <si>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</si>
  <si>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</si>
  <si>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</si>
  <si>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</si>
  <si>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</si>
  <si>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</si>
  <si>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</si>
  <si>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</si>
  <si>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</si>
  <si>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</si>
  <si>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</si>
  <si>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</si>
  <si>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</si>
  <si>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</si>
  <si>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</si>
  <si>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</si>
  <si>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</si>
  <si>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</si>
  <si>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</si>
  <si>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</si>
  <si>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</si>
  <si>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</si>
  <si>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</si>
  <si>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</si>
  <si>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</si>
  <si>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</si>
  <si>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</si>
  <si>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</si>
  <si>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</si>
  <si>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</si>
  <si>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</si>
  <si>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</si>
  <si>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</si>
  <si>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</si>
  <si>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</si>
  <si>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</si>
  <si>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</si>
  <si>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</si>
  <si>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</si>
  <si>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</si>
  <si>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</si>
  <si>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</si>
  <si>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</si>
  <si>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</si>
  <si>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</si>
  <si>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</si>
  <si>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</si>
  <si>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</si>
  <si>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</si>
  <si>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</si>
  <si>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</si>
  <si>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</si>
  <si>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</si>
  <si>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</si>
  <si>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</si>
  <si>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</si>
  <si>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</si>
  <si>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</si>
  <si>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</si>
  <si>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</si>
  <si>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</si>
  <si>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</si>
  <si>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</si>
  <si>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</si>
  <si>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</si>
  <si>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</si>
  <si>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</si>
  <si>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</si>
  <si>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</si>
  <si>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</si>
  <si>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</si>
  <si>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</si>
  <si>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</si>
  <si>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</si>
  <si>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</si>
  <si>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</si>
  <si>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</si>
  <si>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</si>
  <si>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</si>
  <si>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</si>
  <si>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</si>
  <si>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</si>
  <si>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</si>
  <si>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</si>
  <si>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</si>
  <si>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</si>
  <si>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</si>
  <si>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</si>
  <si>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</si>
  <si>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</si>
  <si>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</si>
  <si>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</si>
  <si>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</si>
  <si>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</si>
  <si>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</si>
  <si>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</si>
  <si>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</si>
  <si>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</si>
  <si>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</si>
  <si>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</si>
  <si>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</si>
  <si>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</si>
  <si>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</si>
  <si>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</si>
  <si>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</si>
  <si>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</si>
  <si>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</si>
  <si>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</si>
  <si>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</si>
  <si>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</si>
  <si>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</si>
  <si>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</si>
  <si>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</si>
  <si>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</si>
  <si>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</si>
  <si>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</si>
  <si>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</si>
  <si>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</si>
  <si>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</si>
  <si>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</si>
  <si>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</si>
  <si>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</si>
  <si>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</si>
  <si>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</si>
  <si>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</si>
  <si>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</si>
  <si>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</si>
  <si>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</si>
  <si>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</si>
  <si>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</si>
  <si>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</si>
  <si>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</si>
  <si>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</si>
  <si>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</si>
  <si>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</si>
  <si>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</si>
  <si>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</si>
  <si>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</si>
  <si>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</si>
  <si>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</si>
  <si>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</si>
  <si>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</si>
  <si>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</si>
  <si>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</si>
  <si>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</si>
  <si>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</si>
  <si>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</si>
  <si>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</si>
  <si>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</si>
  <si>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</si>
  <si>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</si>
  <si>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</si>
  <si>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</si>
  <si>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</si>
  <si>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</si>
  <si>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</si>
  <si>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</si>
  <si>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</si>
  <si>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</si>
  <si>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</si>
  <si>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</si>
  <si>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</si>
  <si>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</si>
  <si>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</si>
  <si>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</si>
  <si>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</si>
  <si>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</si>
  <si>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</si>
  <si>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</si>
  <si>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</si>
  <si>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</si>
  <si>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</si>
  <si>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</si>
  <si>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</si>
  <si>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</si>
  <si>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</si>
  <si>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</si>
  <si>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</si>
  <si>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</si>
  <si>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</si>
  <si>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</si>
  <si>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</si>
  <si>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</si>
  <si>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</si>
  <si>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</si>
  <si>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</si>
  <si>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</si>
  <si>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</si>
  <si>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</si>
  <si>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</si>
  <si>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</si>
  <si>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</si>
  <si>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</si>
  <si>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</si>
  <si>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</si>
  <si>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</si>
  <si>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</si>
  <si>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</si>
  <si>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</si>
  <si>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</si>
  <si>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</si>
  <si>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</si>
  <si>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</si>
  <si>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</si>
  <si>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</si>
  <si>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</si>
  <si>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</si>
  <si>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</si>
  <si>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</si>
  <si>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</si>
  <si>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</si>
  <si>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</si>
  <si>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</si>
  <si>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</si>
  <si>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</si>
  <si>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</si>
  <si>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</si>
  <si>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</si>
  <si>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</si>
  <si>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</si>
  <si>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</si>
  <si>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</si>
  <si>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</si>
  <si>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</si>
  <si>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</si>
  <si>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</si>
  <si>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</si>
  <si>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</si>
  <si>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</si>
  <si>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</si>
  <si>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</si>
  <si>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</si>
  <si>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</si>
  <si>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</si>
  <si>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</si>
  <si>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</si>
  <si>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</si>
  <si>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</si>
  <si>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</si>
  <si>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</si>
  <si>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</si>
  <si>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</si>
  <si>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</si>
  <si>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</si>
  <si>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</si>
  <si>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</si>
  <si>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</si>
  <si>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</si>
  <si>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</si>
  <si>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</si>
  <si>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</si>
  <si>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</si>
  <si>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</si>
  <si>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</si>
  <si>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</si>
  <si>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</si>
  <si>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</si>
  <si>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</si>
  <si>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</si>
  <si>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</si>
  <si>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</si>
  <si>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</si>
  <si>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</si>
  <si>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</si>
  <si>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</si>
  <si>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</si>
  <si>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</si>
  <si>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</si>
  <si>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</si>
  <si>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</si>
  <si>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</si>
  <si>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</si>
  <si>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</si>
  <si>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</si>
  <si>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</si>
  <si>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</si>
  <si>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</si>
  <si>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</si>
  <si>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</si>
  <si>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</si>
  <si>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</si>
  <si>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</si>
  <si>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</si>
  <si>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</si>
  <si>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</si>
  <si>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</si>
  <si>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</si>
  <si>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</si>
  <si>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</si>
  <si>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</si>
  <si>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</si>
  <si>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</si>
  <si>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</si>
  <si>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</si>
  <si>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</si>
  <si>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</si>
  <si>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</si>
  <si>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</si>
  <si>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</si>
  <si>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</si>
  <si>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</si>
  <si>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</si>
  <si>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</si>
  <si>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</si>
  <si>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</si>
  <si>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</si>
  <si>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</si>
  <si>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</si>
  <si>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</si>
  <si>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</si>
  <si>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</si>
  <si>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</si>
  <si>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</si>
  <si>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</si>
  <si>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</si>
  <si>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</si>
  <si>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</si>
  <si>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</si>
  <si>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</si>
  <si>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</si>
  <si>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</si>
  <si>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</si>
  <si>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</si>
  <si>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</si>
  <si>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</si>
  <si>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</si>
  <si>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</si>
  <si>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</si>
  <si>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</si>
  <si>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</si>
  <si>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</si>
  <si>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</si>
  <si>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</si>
  <si>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</si>
  <si>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</si>
  <si>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</si>
  <si>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</si>
  <si>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</si>
  <si>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</si>
  <si>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</si>
  <si>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</si>
  <si>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</si>
  <si>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</si>
  <si>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</si>
  <si>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</si>
  <si>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</si>
  <si>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</si>
  <si>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</si>
  <si>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</si>
  <si>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</si>
  <si>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</si>
  <si>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</si>
  <si>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</si>
  <si>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</si>
  <si>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</si>
  <si>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</si>
  <si>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</si>
  <si>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</si>
  <si>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</si>
  <si>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</si>
  <si>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</si>
  <si>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</si>
  <si>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</si>
  <si>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</si>
  <si>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</si>
  <si>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</si>
  <si>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</si>
  <si>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</si>
  <si>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</si>
  <si>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</si>
  <si>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</si>
  <si>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</si>
  <si>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</si>
  <si>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</si>
  <si>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</si>
  <si>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</si>
  <si>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</si>
  <si>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</si>
  <si>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</si>
  <si>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</si>
  <si>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</si>
  <si>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</si>
  <si>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</si>
  <si>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</si>
  <si>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</si>
  <si>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</si>
  <si>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</si>
  <si>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</si>
  <si>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</si>
  <si>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</si>
  <si>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</si>
  <si>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</si>
  <si>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</si>
  <si>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</si>
  <si>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</si>
  <si>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</si>
  <si>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</si>
  <si>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</si>
  <si>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</si>
  <si>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</si>
  <si>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</si>
  <si>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</si>
  <si>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</si>
  <si>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</si>
  <si>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</si>
  <si>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</si>
  <si>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</si>
  <si>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</si>
  <si>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</si>
  <si>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</si>
  <si>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</si>
  <si>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</si>
  <si>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</si>
  <si>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</si>
  <si>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</si>
  <si>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</si>
  <si>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</si>
  <si>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</si>
  <si>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</si>
  <si>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</si>
  <si>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</si>
  <si>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</si>
  <si>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</si>
  <si>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</si>
  <si>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</si>
  <si>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</si>
  <si>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</si>
  <si>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</si>
  <si>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</si>
  <si>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</si>
  <si>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</si>
  <si>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</si>
  <si>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</si>
  <si>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</si>
  <si>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</si>
  <si>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</si>
  <si>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</si>
  <si>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</si>
  <si>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</si>
  <si>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</si>
  <si>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</si>
  <si>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</si>
  <si>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</si>
  <si>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</si>
  <si>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</si>
  <si>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</si>
  <si>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</si>
  <si>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</si>
  <si>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</si>
  <si>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</si>
  <si>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</si>
  <si>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</si>
  <si>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</si>
  <si>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</si>
  <si>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</si>
  <si>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</si>
  <si>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</si>
  <si>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</si>
  <si>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</si>
  <si>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</si>
  <si>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</si>
  <si>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</si>
  <si>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</si>
  <si>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</si>
  <si>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</si>
  <si>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</si>
  <si>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</si>
  <si>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</si>
  <si>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</si>
  <si>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</si>
  <si>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</si>
  <si>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</si>
  <si>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</si>
  <si>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</si>
  <si>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</si>
  <si>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</si>
  <si>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</si>
  <si>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</si>
  <si>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</si>
  <si>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</si>
  <si>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</si>
  <si>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</si>
  <si>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</si>
  <si>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</si>
  <si>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</si>
  <si>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</si>
  <si>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</si>
  <si>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</si>
  <si>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</si>
  <si>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</si>
  <si>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</si>
  <si>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</si>
  <si>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</si>
  <si>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</si>
  <si>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</si>
  <si>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</si>
  <si>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</si>
  <si>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</si>
  <si>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</si>
  <si>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</si>
  <si>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</si>
  <si>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</si>
  <si>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</si>
  <si>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</si>
  <si>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</si>
  <si>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</si>
  <si>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</si>
  <si>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</si>
  <si>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</si>
  <si>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</si>
  <si>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</si>
  <si>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</si>
  <si>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</si>
  <si>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</si>
  <si>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</si>
  <si>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</si>
  <si>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</si>
  <si>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</si>
  <si>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</si>
  <si>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</si>
  <si>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</si>
  <si>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</si>
  <si>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</si>
  <si>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</si>
  <si>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</si>
  <si>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</si>
  <si>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</si>
  <si>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</si>
  <si>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</si>
  <si>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</si>
  <si>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</si>
  <si>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</si>
  <si>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</si>
  <si>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</si>
  <si>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</si>
  <si>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</si>
  <si>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</si>
  <si>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</si>
  <si>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</si>
  <si>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</si>
  <si>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</si>
  <si>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</si>
  <si>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</si>
  <si>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</si>
  <si>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</si>
  <si>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</si>
  <si>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</si>
  <si>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</si>
  <si>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</si>
  <si>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</si>
  <si>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</si>
  <si>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</si>
  <si>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</si>
  <si>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</si>
  <si>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</si>
  <si>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</si>
  <si>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</si>
  <si>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</si>
  <si>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</si>
  <si>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</si>
  <si>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</si>
  <si>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</si>
  <si>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</si>
  <si>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</si>
  <si>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</si>
  <si>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</si>
  <si>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</si>
  <si>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</si>
  <si>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</si>
  <si>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</si>
  <si>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</si>
  <si>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</si>
  <si>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</si>
  <si>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</si>
  <si>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</si>
  <si>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</si>
  <si>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</si>
  <si>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</si>
  <si>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</si>
  <si>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</si>
  <si>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</si>
  <si>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</si>
  <si>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</si>
  <si>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</si>
  <si>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</si>
  <si>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</si>
  <si>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</si>
  <si>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</si>
  <si>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</si>
  <si>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</si>
  <si>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</si>
  <si>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</si>
  <si>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</si>
  <si>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</si>
  <si>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</si>
  <si>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</si>
  <si>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</si>
  <si>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</si>
  <si>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</si>
  <si>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</si>
  <si>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</si>
  <si>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</si>
  <si>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</si>
  <si>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</si>
  <si>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</si>
  <si>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</si>
  <si>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</si>
  <si>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</si>
  <si>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</si>
  <si>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</si>
  <si>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</si>
  <si>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</si>
  <si>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</si>
  <si>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</si>
  <si>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</si>
  <si>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</si>
  <si>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</si>
  <si>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</si>
  <si>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</si>
  <si>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</si>
  <si>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</si>
  <si>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</si>
  <si>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</si>
  <si>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</si>
  <si>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</si>
  <si>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</si>
  <si>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</si>
  <si>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</si>
  <si>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</si>
  <si>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</si>
  <si>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</si>
  <si>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</si>
  <si>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</si>
  <si>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</si>
  <si>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</si>
  <si>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</si>
  <si>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</si>
  <si>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</si>
  <si>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</si>
  <si>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</si>
  <si>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</si>
  <si>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</si>
  <si>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</si>
  <si>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</si>
  <si>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</si>
  <si>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</si>
  <si>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</si>
  <si>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</si>
  <si>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</si>
  <si>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</si>
  <si>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</si>
  <si>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</si>
  <si>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</si>
  <si>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</si>
  <si>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</si>
  <si>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</si>
  <si>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</si>
  <si>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</si>
  <si>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</si>
  <si>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</si>
  <si>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</si>
  <si>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</si>
  <si>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</si>
  <si>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</si>
  <si>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</si>
  <si>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</si>
  <si>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</si>
  <si>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</si>
  <si>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</si>
  <si>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</si>
  <si>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</si>
  <si>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</si>
  <si>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</si>
  <si>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</si>
  <si>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</si>
  <si>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</si>
  <si>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</si>
  <si>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</si>
  <si>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</si>
  <si>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</si>
  <si>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</si>
  <si>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</si>
  <si>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</si>
  <si>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</si>
  <si>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</si>
  <si>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</si>
  <si>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</si>
  <si>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</si>
  <si>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</si>
  <si>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</si>
  <si>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</si>
  <si>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</si>
  <si>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</si>
  <si>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</si>
  <si>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</si>
  <si>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</si>
  <si>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</si>
  <si>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</si>
  <si>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</si>
  <si>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</si>
  <si>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</si>
  <si>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</si>
  <si>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</si>
  <si>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</si>
  <si>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</si>
  <si>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</si>
  <si>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</si>
  <si>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</si>
  <si>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</si>
  <si>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</si>
  <si>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</si>
  <si>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</si>
  <si>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</si>
  <si>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</si>
  <si>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</si>
  <si>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</si>
  <si>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</si>
  <si>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</si>
  <si>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</si>
  <si>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</si>
  <si>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</si>
  <si>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</si>
  <si>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</si>
  <si>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</si>
  <si>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</si>
  <si>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</si>
  <si>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</si>
  <si>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</si>
  <si>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</si>
  <si>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</si>
  <si>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</si>
  <si>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</si>
  <si>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</si>
  <si>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</si>
  <si>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</si>
  <si>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</si>
  <si>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</si>
  <si>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</si>
  <si>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</si>
  <si>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</si>
  <si>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</si>
  <si>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</si>
  <si>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</si>
  <si>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</si>
  <si>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</si>
  <si>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</si>
  <si>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</si>
  <si>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</si>
  <si>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</si>
  <si>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</si>
  <si>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</si>
  <si>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</si>
  <si>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</si>
  <si>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</si>
  <si>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</si>
  <si>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</si>
  <si>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</si>
  <si>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</si>
  <si>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</si>
  <si>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</si>
  <si>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</si>
  <si>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</si>
  <si>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</si>
  <si>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</si>
  <si>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</si>
  <si>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</si>
  <si>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</si>
  <si>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</si>
  <si>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</si>
  <si>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</si>
  <si>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</si>
  <si>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</si>
  <si>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</si>
  <si>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</si>
  <si>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</si>
  <si>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</si>
  <si>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</si>
  <si>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</si>
  <si>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</si>
  <si>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</si>
  <si>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</si>
  <si>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</si>
  <si>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</si>
  <si>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</si>
  <si>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</si>
  <si>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</si>
  <si>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</si>
  <si>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</si>
  <si>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</si>
  <si>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</si>
  <si>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</si>
  <si>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</si>
  <si>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</si>
  <si>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</si>
  <si>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</si>
  <si>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</si>
  <si>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</si>
  <si>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</si>
  <si>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</si>
  <si>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</si>
  <si>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</si>
  <si>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</si>
  <si>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</si>
  <si>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</si>
  <si>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</si>
  <si>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</si>
  <si>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</si>
  <si>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</si>
  <si>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</si>
  <si>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</si>
  <si>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</si>
  <si>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</si>
  <si>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</si>
  <si>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</si>
  <si>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</si>
  <si>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</si>
  <si>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</si>
  <si>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</si>
  <si>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</si>
  <si>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</si>
  <si>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</si>
  <si>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</si>
  <si>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</si>
  <si>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</si>
  <si>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</si>
  <si>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</si>
  <si>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</si>
  <si>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</si>
  <si>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</si>
  <si>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</si>
  <si>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</si>
  <si>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</si>
  <si>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</si>
  <si>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</si>
  <si>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</si>
  <si>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</si>
  <si>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</si>
  <si>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</si>
  <si>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</si>
  <si>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</si>
  <si>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</si>
  <si>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</si>
  <si>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</si>
  <si>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</si>
  <si>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</si>
  <si>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</si>
  <si>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</si>
  <si>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</si>
  <si>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</si>
  <si>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</si>
  <si>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</si>
  <si>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</si>
  <si>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</si>
  <si>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</si>
  <si>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</si>
  <si>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</si>
  <si>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</si>
  <si>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</si>
  <si>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</si>
  <si>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</si>
  <si>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</si>
  <si>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</si>
  <si>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</si>
  <si>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</si>
  <si>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</si>
  <si>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</si>
  <si>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</si>
  <si>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</si>
  <si>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</si>
  <si>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</si>
  <si>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</si>
  <si>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</si>
  <si>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</si>
  <si>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</si>
  <si>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</si>
  <si>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</si>
  <si>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</si>
  <si>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</si>
  <si>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</si>
  <si>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</si>
  <si>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</si>
  <si>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</si>
  <si>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</si>
  <si>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</si>
  <si>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</si>
  <si>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</si>
  <si>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</si>
  <si>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</si>
  <si>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</si>
  <si>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</si>
  <si>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</si>
  <si>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</si>
  <si>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</si>
  <si>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</si>
  <si>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</si>
  <si>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</si>
  <si>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</si>
  <si>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</si>
  <si>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</si>
  <si>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</si>
  <si>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</si>
  <si>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</si>
  <si>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</si>
  <si>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</si>
  <si>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</si>
  <si>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</si>
  <si>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</si>
  <si>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</si>
  <si>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</si>
  <si>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</si>
  <si>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</si>
  <si>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</si>
  <si>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</si>
  <si>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</si>
  <si>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</si>
  <si>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</si>
  <si>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</si>
  <si>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</si>
  <si>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</si>
  <si>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</si>
  <si>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</si>
  <si>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</si>
  <si>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</si>
  <si>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</si>
  <si>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</si>
  <si>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</si>
  <si>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</si>
  <si>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</si>
  <si>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</si>
  <si>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</si>
  <si>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</si>
  <si>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</si>
  <si>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</si>
  <si>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</si>
  <si>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</si>
  <si>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</si>
  <si>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</si>
  <si>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</si>
  <si>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</si>
  <si>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</si>
  <si>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</si>
  <si>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</si>
  <si>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</si>
  <si>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</si>
  <si>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</si>
  <si>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</si>
  <si>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</si>
  <si>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</si>
  <si>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</si>
  <si>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</si>
  <si>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</si>
  <si>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</si>
  <si>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</si>
  <si>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</si>
  <si>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</si>
  <si>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</si>
  <si>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</si>
  <si>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</si>
  <si>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</si>
  <si>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</si>
  <si>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</si>
  <si>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</si>
  <si>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</si>
  <si>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</si>
  <si>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</si>
  <si>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</si>
  <si>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</si>
  <si>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</si>
  <si>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</si>
  <si>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</si>
  <si>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</si>
  <si>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</si>
  <si>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</si>
  <si>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</si>
  <si>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</si>
  <si>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</si>
  <si>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</si>
  <si>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</si>
  <si>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</si>
  <si>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</si>
  <si>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</si>
  <si>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</si>
  <si>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</si>
  <si>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</si>
  <si>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</si>
  <si>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</si>
  <si>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</si>
  <si>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</si>
  <si>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</si>
  <si>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</si>
  <si>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</si>
  <si>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</si>
  <si>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</si>
  <si>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</si>
  <si>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</si>
  <si>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</si>
  <si>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</si>
  <si>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</si>
  <si>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</si>
  <si>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</si>
  <si>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</si>
  <si>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</si>
  <si>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</si>
  <si>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</si>
  <si>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</si>
  <si>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</si>
  <si>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</si>
  <si>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</si>
  <si>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</si>
  <si>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</si>
  <si>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</si>
  <si>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</si>
  <si>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</si>
  <si>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</si>
  <si>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</si>
  <si>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</si>
  <si>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</si>
  <si>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</si>
  <si>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</si>
  <si>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</si>
  <si>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</si>
  <si>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</si>
  <si>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</si>
  <si>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</si>
  <si>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</si>
  <si>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</si>
  <si>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</si>
  <si>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</si>
  <si>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</si>
  <si>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</si>
  <si>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</si>
  <si>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</si>
  <si>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</si>
  <si>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</si>
  <si>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</si>
  <si>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</si>
  <si>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</si>
  <si>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</si>
  <si>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</si>
  <si>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</si>
  <si>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</si>
  <si>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</si>
  <si>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</si>
  <si>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</si>
  <si>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</si>
  <si>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</si>
  <si>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</si>
  <si>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</si>
  <si>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</si>
  <si>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</si>
  <si>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</si>
  <si>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</si>
  <si>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</si>
  <si>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</si>
  <si>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</si>
  <si>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</si>
  <si>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</si>
  <si>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</si>
  <si>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</si>
  <si>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</si>
  <si>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</si>
  <si>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</si>
  <si>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</si>
  <si>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</si>
  <si>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</si>
  <si>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</si>
  <si>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</si>
  <si>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</si>
  <si>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</si>
  <si>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</si>
  <si>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</si>
  <si>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</si>
  <si>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</si>
  <si>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</si>
  <si>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</si>
  <si>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</si>
  <si>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</si>
  <si>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</si>
  <si>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</si>
  <si>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</si>
  <si>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</si>
  <si>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</si>
  <si>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</si>
  <si>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</si>
  <si>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</si>
  <si>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</si>
  <si>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</si>
  <si>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</si>
  <si>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</si>
  <si>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</si>
  <si>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</si>
  <si>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</si>
  <si>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</si>
  <si>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</si>
  <si>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</si>
  <si>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</si>
  <si>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</si>
  <si>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</si>
  <si>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</si>
  <si>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</si>
  <si>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</si>
  <si>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</si>
  <si>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</si>
  <si>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</si>
  <si>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</si>
  <si>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</si>
  <si>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</si>
  <si>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</si>
  <si>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</si>
  <si>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</si>
  <si>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</si>
  <si>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</si>
  <si>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</si>
  <si>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</si>
  <si>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</si>
  <si>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</si>
  <si>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</si>
  <si>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</si>
  <si>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</si>
  <si>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</si>
  <si>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</si>
  <si>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</si>
  <si>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</si>
  <si>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</si>
  <si>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</si>
  <si>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</si>
  <si>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</si>
  <si>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</si>
  <si>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</si>
  <si>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</si>
  <si>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</si>
  <si>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</si>
  <si>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</si>
  <si>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</si>
  <si>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</si>
  <si>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</si>
  <si>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</si>
  <si>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</si>
  <si>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</si>
  <si>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</si>
  <si>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</si>
  <si>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</si>
  <si>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</si>
  <si>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</si>
  <si>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</si>
  <si>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</si>
  <si>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</si>
  <si>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</si>
  <si>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</si>
  <si>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</si>
  <si>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</si>
  <si>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</si>
  <si>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</si>
  <si>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</si>
  <si>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</si>
  <si>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</si>
  <si>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</si>
  <si>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</si>
  <si>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</si>
  <si>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</si>
  <si>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</si>
  <si>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</si>
  <si>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</si>
  <si>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</si>
  <si>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</si>
  <si>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</si>
  <si>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</si>
  <si>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</si>
  <si>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</si>
  <si>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</si>
  <si>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</si>
  <si>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</si>
  <si>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</si>
  <si>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</si>
  <si>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</si>
  <si>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</si>
  <si>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</si>
  <si>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</si>
  <si>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</si>
  <si>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</si>
  <si>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</si>
  <si>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</si>
  <si>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</si>
  <si>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</si>
  <si>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</si>
  <si>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</si>
  <si>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</si>
  <si>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</si>
  <si>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</si>
  <si>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</si>
  <si>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</si>
  <si>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</si>
  <si>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</si>
  <si>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</si>
  <si>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</si>
  <si>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</si>
  <si>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</si>
  <si>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</si>
  <si>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</si>
  <si>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</si>
  <si>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</si>
  <si>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</si>
  <si>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</si>
  <si>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</si>
  <si>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</si>
  <si>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</si>
  <si>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</si>
  <si>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</si>
  <si>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</si>
  <si>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</si>
  <si>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</si>
  <si>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</si>
  <si>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</si>
  <si>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</si>
  <si>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</si>
  <si>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</si>
  <si>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</si>
  <si>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</si>
  <si>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</si>
  <si>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</si>
  <si>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</si>
  <si>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</si>
  <si>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</si>
  <si>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</si>
  <si>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</si>
  <si>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</si>
  <si>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</si>
  <si>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</si>
  <si>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</si>
  <si>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</si>
  <si>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</si>
  <si>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</si>
  <si>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</si>
  <si>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</si>
  <si>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</si>
  <si>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</si>
  <si>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</si>
  <si>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</si>
  <si>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</si>
  <si>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</si>
  <si>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</si>
  <si>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</si>
  <si>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</si>
  <si>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</si>
  <si>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</si>
  <si>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</si>
  <si>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</si>
  <si>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</si>
  <si>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</si>
  <si>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</si>
  <si>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</si>
  <si>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</si>
  <si>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</si>
  <si>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</si>
  <si>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</si>
  <si>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</si>
  <si>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</si>
  <si>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</si>
  <si>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</si>
  <si>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</si>
  <si>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</si>
  <si>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</si>
  <si>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</si>
  <si>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</si>
  <si>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</si>
  <si>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</si>
  <si>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</si>
  <si>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</si>
  <si>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</si>
  <si>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</si>
  <si>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</si>
  <si>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</si>
  <si>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</si>
  <si>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</si>
  <si>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</si>
  <si>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</si>
  <si>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</si>
  <si>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</si>
  <si>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</si>
  <si>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</si>
  <si>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</si>
  <si>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</si>
  <si>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</si>
  <si>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</si>
  <si>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</si>
  <si>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</si>
  <si>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</si>
  <si>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</si>
  <si>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</si>
  <si>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</si>
  <si>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</si>
  <si>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</si>
  <si>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</si>
  <si>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</si>
  <si>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</si>
  <si>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</si>
  <si>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</si>
  <si>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</si>
  <si>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</si>
  <si>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</si>
  <si>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</si>
  <si>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</si>
  <si>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</si>
  <si>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</si>
  <si>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</si>
  <si>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</si>
  <si>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</si>
  <si>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</si>
  <si>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</si>
  <si>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</si>
  <si>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</si>
  <si>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</si>
  <si>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</si>
  <si>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</si>
  <si>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</si>
  <si>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</si>
  <si>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</si>
  <si>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</si>
  <si>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</si>
  <si>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</si>
  <si>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</si>
  <si>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</si>
  <si>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</si>
  <si>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</si>
  <si>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</si>
  <si>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</si>
  <si>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</si>
  <si>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</si>
  <si>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</si>
  <si>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</si>
  <si>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</si>
  <si>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</si>
  <si>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</si>
  <si>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</si>
  <si>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</si>
  <si>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</si>
  <si>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</si>
  <si>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</si>
  <si>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</si>
  <si>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</si>
  <si>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</si>
  <si>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</si>
  <si>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</si>
  <si>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</si>
  <si>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</si>
  <si>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</si>
  <si>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</si>
  <si>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</si>
  <si>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</si>
  <si>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</si>
  <si>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</si>
  <si>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</si>
  <si>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</si>
  <si>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</si>
  <si>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</si>
  <si>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</si>
  <si>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</si>
  <si>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</si>
  <si>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</si>
  <si>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</si>
  <si>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</si>
  <si>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</si>
  <si>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</si>
  <si>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</si>
  <si>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</si>
  <si>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</si>
  <si>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</si>
  <si>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</si>
  <si>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</si>
  <si>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</si>
  <si>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</si>
  <si>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</si>
  <si>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</si>
  <si>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</si>
  <si>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</si>
  <si>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</si>
  <si>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</si>
  <si>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</si>
  <si>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</si>
  <si>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</si>
  <si>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</si>
  <si>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</si>
  <si>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</si>
  <si>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</si>
  <si>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</si>
  <si>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</si>
  <si>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</si>
  <si>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</si>
  <si>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</si>
  <si>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</si>
  <si>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</si>
  <si>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</si>
  <si>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</si>
  <si>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</si>
  <si>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</si>
  <si>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</si>
  <si>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</si>
  <si>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</si>
  <si>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</si>
  <si>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</si>
  <si>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</si>
  <si>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</si>
  <si>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</si>
  <si>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</si>
  <si>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</si>
  <si>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</si>
  <si>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</si>
  <si>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</si>
  <si>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</si>
  <si>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</si>
  <si>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</si>
  <si>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</si>
  <si>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</si>
  <si>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</si>
  <si>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</si>
  <si>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</si>
  <si>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</si>
  <si>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</si>
  <si>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</si>
  <si>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</si>
  <si>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</si>
  <si>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</si>
  <si>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</si>
  <si>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</si>
  <si>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</si>
  <si>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</si>
  <si>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</si>
  <si>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</si>
  <si>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</si>
  <si>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</si>
  <si>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</si>
  <si>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</si>
  <si>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</si>
  <si>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</si>
  <si>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</si>
  <si>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</si>
  <si>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</si>
  <si>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</si>
  <si>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</si>
  <si>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</si>
  <si>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</si>
  <si>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</si>
  <si>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</si>
  <si>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</si>
  <si>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</si>
  <si>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</si>
  <si>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</si>
  <si>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</si>
  <si>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</si>
  <si>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</si>
  <si>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</si>
  <si>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</si>
  <si>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</si>
  <si>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</si>
  <si>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</si>
  <si>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</si>
  <si>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</si>
  <si>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</si>
  <si>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</si>
  <si>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</si>
  <si>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</si>
  <si>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</si>
  <si>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</si>
  <si>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</si>
  <si>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</si>
  <si>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</si>
  <si>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</si>
  <si>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</si>
  <si>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</si>
  <si>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</si>
  <si>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</si>
  <si>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</si>
  <si>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</si>
  <si>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</si>
  <si>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</si>
  <si>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</si>
  <si>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</si>
  <si>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</si>
  <si>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</si>
  <si>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</si>
  <si>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</si>
  <si>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</si>
  <si>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</si>
  <si>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</si>
  <si>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</si>
  <si>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</si>
  <si>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</si>
  <si>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</si>
  <si>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</si>
  <si>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</si>
  <si>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</si>
  <si>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</si>
  <si>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</si>
  <si>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</si>
  <si>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</si>
  <si>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</si>
  <si>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</si>
  <si>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</si>
  <si>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</si>
  <si>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</si>
  <si>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</si>
  <si>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</si>
  <si>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</si>
  <si>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</si>
  <si>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</si>
  <si>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</si>
  <si>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</si>
  <si>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</si>
  <si>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</si>
  <si>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</si>
  <si>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</si>
  <si>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</si>
  <si>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</si>
  <si>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</si>
  <si>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</si>
  <si>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</si>
  <si>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</si>
  <si>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</si>
  <si>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</si>
  <si>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</si>
  <si>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</si>
  <si>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</si>
  <si>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</si>
  <si>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</si>
  <si>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</si>
  <si>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</si>
  <si>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</si>
  <si>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</si>
  <si>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</si>
  <si>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</si>
  <si>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</si>
  <si>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</si>
  <si>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</si>
  <si>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</si>
  <si>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</si>
  <si>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</si>
  <si>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</si>
  <si>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</si>
  <si>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</si>
  <si>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</si>
  <si>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</si>
  <si>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</si>
  <si>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</si>
  <si>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</si>
  <si>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</si>
  <si>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</si>
  <si>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</si>
  <si>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</si>
  <si>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</si>
  <si>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</si>
  <si>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</si>
  <si>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</si>
  <si>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</si>
  <si>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</si>
  <si>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</si>
  <si>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</si>
  <si>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</si>
  <si>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</si>
  <si>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</si>
  <si>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</si>
  <si>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</si>
  <si>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</si>
  <si>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</si>
  <si>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</si>
  <si>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</si>
  <si>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</si>
  <si>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</si>
  <si>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</si>
  <si>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</si>
  <si>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</si>
  <si>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</si>
  <si>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</si>
  <si>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</si>
  <si>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</si>
  <si>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</si>
  <si>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</si>
  <si>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</si>
  <si>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</si>
  <si>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</si>
  <si>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</si>
  <si>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</si>
  <si>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</si>
  <si>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</si>
  <si>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</si>
  <si>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</si>
  <si>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</si>
  <si>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</si>
  <si>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</si>
  <si>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</si>
  <si>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</si>
  <si>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</si>
  <si>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</si>
  <si>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</si>
  <si>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</si>
  <si>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</si>
  <si>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</si>
  <si>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</si>
  <si>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</si>
  <si>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</si>
  <si>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</si>
  <si>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</si>
  <si>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</si>
  <si>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</si>
  <si>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</si>
  <si>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</si>
  <si>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</si>
  <si>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</si>
  <si>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</si>
  <si>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</si>
  <si>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</si>
  <si>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</si>
  <si>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</si>
  <si>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</si>
  <si>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</si>
  <si>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</si>
  <si>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</si>
  <si>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</si>
  <si>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</si>
  <si>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</si>
  <si>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</si>
  <si>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</si>
  <si>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</si>
  <si>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</si>
  <si>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</si>
  <si>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</si>
  <si>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</si>
  <si>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</si>
  <si>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</si>
  <si>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</si>
  <si>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</si>
  <si>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</si>
  <si>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</si>
  <si>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</si>
  <si>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</si>
  <si>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</si>
  <si>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</si>
  <si>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</si>
  <si>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</si>
  <si>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</si>
  <si>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</si>
  <si>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</si>
  <si>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</si>
  <si>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</si>
  <si>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</si>
  <si>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</si>
  <si>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</si>
  <si>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</si>
  <si>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</si>
  <si>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</si>
  <si>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</si>
  <si>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</si>
  <si>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</si>
  <si>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</si>
  <si>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</si>
  <si>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</si>
  <si>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</si>
  <si>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</si>
  <si>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</si>
  <si>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</si>
  <si>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</si>
  <si>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</si>
  <si>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</si>
  <si>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</si>
  <si>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</si>
  <si>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</si>
  <si>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</si>
  <si>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</si>
  <si>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</si>
  <si>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</si>
  <si>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</si>
  <si>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</si>
  <si>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</si>
  <si>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</si>
  <si>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</si>
  <si>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</si>
  <si>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</si>
  <si>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</si>
  <si>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</si>
  <si>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</si>
  <si>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</si>
  <si>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</si>
  <si>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</si>
  <si>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</si>
  <si>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</si>
  <si>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</si>
  <si>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</si>
  <si>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</si>
  <si>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</si>
  <si>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</si>
  <si>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</si>
  <si>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</si>
  <si>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</si>
  <si>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</si>
  <si>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</si>
  <si>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</si>
  <si>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</si>
  <si>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</si>
  <si>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</si>
  <si>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</si>
  <si>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</si>
  <si>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</si>
  <si>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</si>
  <si>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</si>
  <si>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</si>
  <si>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</si>
  <si>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</si>
  <si>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</si>
  <si>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</si>
  <si>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</si>
  <si>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</si>
  <si>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</si>
  <si>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</si>
  <si>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</si>
  <si>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</si>
  <si>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</si>
  <si>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</si>
  <si>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</si>
  <si>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</si>
  <si>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</si>
  <si>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</si>
  <si>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</si>
  <si>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</si>
  <si>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</si>
  <si>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</si>
  <si>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</si>
  <si>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</si>
  <si>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</si>
  <si>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</si>
  <si>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</si>
  <si>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</si>
  <si>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</si>
  <si>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</si>
  <si>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</si>
  <si>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</si>
  <si>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</si>
  <si>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</si>
  <si>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</si>
  <si>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</si>
  <si>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</si>
  <si>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</si>
  <si>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</si>
  <si>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</si>
  <si>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</si>
  <si>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</si>
  <si>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</si>
  <si>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</si>
  <si>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</si>
  <si>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</si>
  <si>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</si>
  <si>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</si>
  <si>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</si>
  <si>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</si>
  <si>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</si>
  <si>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</si>
  <si>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</si>
  <si>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</si>
  <si>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</si>
  <si>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</si>
  <si>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</si>
  <si>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</si>
  <si>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</si>
  <si>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</si>
  <si>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</si>
  <si>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</si>
  <si>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</si>
  <si>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</si>
  <si>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</si>
  <si>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</si>
  <si>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</si>
  <si>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</si>
  <si>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</si>
  <si>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</si>
  <si>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</si>
  <si>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</si>
  <si>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</si>
  <si>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</si>
  <si>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</si>
  <si>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</si>
  <si>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</si>
  <si>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</si>
  <si>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</si>
  <si>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</si>
  <si>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</si>
  <si>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</si>
  <si>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</si>
  <si>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</si>
  <si>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</si>
  <si>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</si>
  <si>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</si>
  <si>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</si>
  <si>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</si>
  <si>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</si>
  <si>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</si>
  <si>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</si>
  <si>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</si>
  <si>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</si>
  <si>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</si>
  <si>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</si>
  <si>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</si>
  <si>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</si>
  <si>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</si>
  <si>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</si>
  <si>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</si>
  <si>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</si>
  <si>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</si>
  <si>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</si>
  <si>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</si>
  <si>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</si>
  <si>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</si>
  <si>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</si>
  <si>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</si>
  <si>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</si>
  <si>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</si>
  <si>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</si>
  <si>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</si>
  <si>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</si>
  <si>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</si>
  <si>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</si>
  <si>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</si>
  <si>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</si>
  <si>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</si>
  <si>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</si>
  <si>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</si>
  <si>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</si>
  <si>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</si>
  <si>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</si>
  <si>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</si>
  <si>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</si>
  <si>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</si>
  <si>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</si>
  <si>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</si>
  <si>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</si>
  <si>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</si>
  <si>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</si>
  <si>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</si>
  <si>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</si>
  <si>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</si>
  <si>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</si>
  <si>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</si>
  <si>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</si>
  <si>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</si>
  <si>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</si>
  <si>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</si>
  <si>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</si>
  <si>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</si>
  <si>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</si>
  <si>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</si>
  <si>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</si>
  <si>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</si>
  <si>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</si>
  <si>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</si>
  <si>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</si>
  <si>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</si>
  <si>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</si>
  <si>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</si>
  <si>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</si>
  <si>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</si>
  <si>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</si>
  <si>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</si>
  <si>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</si>
  <si>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</si>
  <si>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</si>
  <si>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</si>
  <si>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</si>
  <si>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</si>
  <si>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</si>
  <si>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</si>
  <si>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</si>
  <si>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</si>
  <si>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</si>
  <si>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</si>
  <si>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</si>
  <si>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</si>
  <si>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</si>
  <si>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</si>
  <si>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</si>
  <si>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</si>
  <si>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</si>
  <si>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</si>
  <si>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</si>
  <si>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</si>
  <si>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</si>
  <si>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</si>
  <si>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</si>
  <si>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</si>
  <si>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</si>
  <si>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</si>
  <si>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</si>
  <si>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</si>
  <si>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</si>
  <si>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</si>
  <si>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</si>
  <si>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</si>
  <si>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</si>
  <si>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</si>
  <si>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</si>
  <si>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</si>
  <si>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</si>
  <si>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</si>
  <si>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</si>
  <si>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</si>
  <si>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</si>
  <si>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</si>
  <si>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</si>
  <si>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</si>
  <si>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</si>
  <si>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</si>
  <si>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</si>
  <si>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</si>
  <si>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</si>
  <si>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</si>
  <si>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</si>
  <si>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</si>
  <si>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</si>
  <si>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</si>
  <si>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</si>
  <si>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</si>
  <si>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</si>
  <si>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</si>
  <si>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</si>
  <si>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</si>
  <si>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</si>
  <si>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</si>
  <si>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</si>
  <si>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</si>
  <si>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</si>
  <si>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</si>
  <si>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</si>
  <si>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</si>
  <si>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</si>
  <si>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</si>
  <si>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</si>
  <si>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</si>
  <si>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</si>
  <si>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</si>
  <si>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</si>
  <si>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</si>
  <si>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</si>
  <si>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</si>
  <si>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</si>
  <si>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</si>
  <si>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</si>
  <si>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</si>
  <si>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</si>
  <si>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</si>
  <si>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</si>
  <si>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</si>
  <si>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</si>
  <si>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</si>
  <si>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</si>
  <si>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</si>
  <si>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</si>
  <si>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</si>
  <si>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</si>
  <si>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</si>
  <si>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</si>
  <si>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</si>
  <si>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</si>
  <si>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</si>
  <si>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</si>
  <si>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</si>
  <si>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</si>
  <si>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</si>
  <si>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</si>
  <si>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</si>
  <si>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</si>
  <si>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</si>
  <si>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</si>
  <si>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</si>
  <si>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</si>
  <si>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</si>
  <si>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</si>
  <si>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</si>
  <si>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</si>
  <si>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</si>
  <si>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</si>
  <si>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</si>
  <si>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</si>
  <si>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</si>
  <si>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</si>
  <si>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</si>
  <si>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</si>
  <si>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</si>
  <si>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</si>
  <si>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</si>
  <si>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</si>
  <si>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</si>
  <si>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</si>
  <si>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</si>
  <si>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</si>
  <si>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</si>
  <si>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</si>
  <si>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</si>
  <si>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</si>
  <si>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</si>
  <si>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</si>
  <si>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</si>
  <si>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</si>
  <si>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</si>
  <si>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</si>
  <si>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</si>
  <si>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</si>
  <si>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</si>
  <si>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</si>
  <si>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</si>
  <si>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</si>
  <si>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</si>
  <si>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</si>
  <si>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</si>
  <si>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</si>
  <si>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</si>
  <si>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</si>
  <si>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</si>
  <si>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</si>
  <si>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</si>
  <si>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</si>
  <si>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</si>
  <si>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</si>
  <si>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</si>
  <si>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</si>
  <si>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</si>
  <si>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</si>
  <si>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</si>
  <si>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</si>
  <si>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</si>
  <si>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</si>
  <si>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</si>
  <si>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</si>
  <si>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</si>
  <si>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</si>
  <si>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</si>
  <si>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</si>
  <si>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</si>
  <si>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</si>
  <si>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</si>
  <si>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</si>
  <si>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</si>
  <si>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</si>
  <si>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</si>
  <si>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</si>
  <si>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</si>
  <si>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</si>
  <si>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</si>
  <si>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</si>
  <si>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</si>
  <si>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</si>
  <si>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</si>
  <si>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</si>
  <si>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</si>
  <si>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</si>
  <si>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</si>
  <si>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</si>
  <si>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</si>
  <si>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</si>
  <si>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</si>
  <si>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</si>
  <si>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</si>
  <si>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</si>
  <si>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</si>
  <si>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</si>
  <si>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</si>
  <si>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</si>
  <si>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</si>
  <si>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</si>
  <si>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</si>
  <si>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</si>
  <si>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</si>
  <si>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</si>
  <si>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</si>
  <si>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</si>
  <si>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</si>
  <si>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</si>
  <si>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</si>
  <si>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</si>
  <si>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</si>
  <si>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</si>
  <si>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</si>
  <si>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</si>
  <si>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</si>
  <si>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</si>
  <si>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</si>
  <si>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</si>
  <si>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</si>
  <si>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</si>
  <si>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</si>
  <si>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</si>
  <si>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</si>
  <si>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</si>
  <si>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</si>
  <si>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</si>
  <si>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</si>
  <si>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</si>
  <si>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</si>
  <si>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</si>
  <si>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</si>
  <si>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</si>
  <si>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</si>
  <si>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</si>
  <si>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</si>
  <si>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</si>
  <si>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</si>
  <si>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</si>
  <si>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</si>
  <si>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</si>
  <si>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</si>
  <si>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</si>
  <si>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</si>
  <si>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</si>
  <si>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</si>
  <si>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</si>
  <si>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</si>
  <si>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</si>
  <si>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</si>
  <si>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</si>
  <si>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</si>
  <si>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</si>
  <si>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</si>
  <si>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</si>
  <si>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</si>
  <si>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</si>
  <si>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</si>
  <si>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</si>
  <si>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</si>
  <si>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</si>
  <si>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</si>
  <si>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</si>
  <si>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</si>
  <si>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</si>
  <si>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</si>
  <si>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</si>
  <si>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</si>
  <si>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</si>
  <si>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</si>
  <si>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</si>
  <si>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</si>
  <si>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</si>
  <si>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</si>
  <si>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</si>
  <si>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</si>
  <si>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</si>
  <si>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</si>
  <si>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</si>
  <si>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</si>
  <si>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</si>
  <si>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</si>
  <si>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</si>
  <si>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</si>
  <si>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</si>
  <si>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</si>
  <si>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</si>
  <si>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</si>
  <si>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</si>
  <si>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</si>
  <si>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</si>
  <si>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</si>
  <si>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</si>
  <si>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</si>
  <si>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</si>
  <si>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</si>
  <si>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</si>
  <si>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</si>
  <si>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</si>
  <si>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</si>
  <si>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</si>
  <si>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</si>
  <si>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</si>
  <si>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</si>
  <si>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</si>
  <si>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</si>
  <si>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</si>
  <si>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</si>
  <si>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</si>
  <si>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</si>
  <si>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</si>
  <si>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</si>
  <si>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</si>
  <si>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</si>
  <si>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</si>
  <si>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</si>
  <si>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</si>
  <si>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</si>
  <si>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</si>
  <si>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</si>
  <si>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</si>
  <si>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</si>
  <si>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</si>
  <si>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</si>
  <si>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</si>
  <si>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</si>
  <si>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</si>
  <si>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</si>
  <si>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</si>
  <si>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</si>
  <si>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</si>
  <si>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</si>
  <si>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</si>
  <si>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</si>
  <si>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</si>
  <si>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</si>
  <si>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</si>
  <si>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</si>
  <si>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</si>
  <si>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</si>
  <si>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</si>
  <si>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</si>
  <si>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</si>
  <si>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</si>
  <si>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</si>
  <si>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</si>
  <si>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</si>
  <si>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</si>
  <si>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</si>
  <si>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</si>
  <si>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</si>
  <si>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</si>
  <si>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</si>
  <si>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</si>
  <si>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</si>
  <si>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</si>
  <si>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</si>
  <si>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</si>
  <si>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</si>
  <si>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</si>
  <si>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</si>
  <si>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</si>
  <si>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</si>
  <si>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</si>
  <si>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</si>
  <si>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</si>
  <si>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</si>
  <si>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</si>
  <si>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</si>
  <si>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</si>
  <si>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</si>
  <si>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</si>
  <si>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</si>
  <si>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</si>
  <si>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</si>
  <si>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</si>
  <si>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</si>
  <si>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</si>
  <si>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</si>
  <si>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</si>
  <si>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</si>
  <si>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</si>
  <si>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</si>
  <si>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</si>
  <si>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</si>
  <si>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</si>
  <si>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</si>
  <si>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</si>
  <si>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</si>
  <si>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</si>
  <si>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</si>
  <si>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</si>
  <si>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</si>
  <si>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</si>
  <si>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</si>
  <si>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</si>
  <si>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</si>
  <si>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</si>
  <si>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</si>
  <si>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</si>
  <si>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</si>
  <si>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</si>
  <si>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</si>
  <si>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</si>
  <si>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</si>
  <si>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</si>
  <si>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</si>
  <si>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</si>
  <si>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</si>
  <si>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</si>
  <si>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</si>
  <si>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</si>
  <si>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</si>
  <si>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</si>
  <si>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</si>
  <si>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</si>
  <si>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</si>
  <si>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</si>
  <si>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</si>
  <si>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</si>
  <si>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</si>
  <si>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</si>
  <si>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</si>
  <si>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</si>
  <si>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</si>
  <si>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</si>
  <si>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</si>
  <si>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</si>
  <si>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</si>
  <si>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</si>
  <si>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</si>
  <si>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</si>
  <si>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</si>
  <si>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</si>
  <si>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</si>
  <si>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</si>
  <si>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</si>
  <si>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</si>
  <si>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</si>
  <si>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</si>
  <si>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</si>
  <si>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</si>
  <si>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</si>
  <si>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</si>
  <si>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</si>
  <si>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</si>
  <si>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</si>
  <si>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</si>
  <si>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</si>
  <si>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</si>
  <si>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</si>
  <si>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</si>
  <si>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</si>
  <si>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</si>
  <si>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</si>
  <si>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</si>
  <si>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</si>
  <si>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</si>
  <si>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</si>
  <si>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</si>
  <si>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</si>
  <si>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</si>
  <si>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</si>
  <si>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</si>
  <si>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</si>
  <si>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</si>
  <si>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</si>
  <si>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</si>
  <si>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</si>
  <si>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</si>
  <si>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</si>
  <si>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</si>
  <si>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</si>
  <si>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</si>
  <si>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</si>
  <si>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</si>
  <si>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</si>
  <si>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</si>
  <si>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</si>
  <si>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</si>
  <si>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</si>
  <si>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</si>
  <si>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</si>
  <si>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</si>
  <si>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</si>
  <si>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</si>
  <si>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</si>
  <si>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</si>
  <si>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</si>
  <si>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</si>
  <si>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</si>
  <si>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</si>
  <si>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</si>
  <si>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</si>
  <si>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</si>
  <si>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</si>
  <si>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</si>
  <si>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</si>
  <si>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</si>
  <si>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</si>
  <si>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</si>
  <si>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</si>
  <si>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</si>
  <si>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</si>
  <si>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</si>
  <si>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</si>
  <si>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</si>
  <si>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</si>
  <si>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</si>
  <si>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</si>
  <si>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</si>
  <si>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</si>
  <si>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</si>
  <si>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</si>
  <si>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</si>
  <si>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</si>
  <si>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</si>
  <si>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</si>
  <si>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</si>
  <si>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</si>
  <si>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</si>
  <si>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</si>
  <si>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</si>
  <si>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</si>
  <si>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</si>
  <si>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</si>
  <si>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</si>
  <si>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</si>
  <si>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</si>
  <si>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</si>
  <si>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</si>
  <si>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</si>
  <si>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</si>
  <si>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</si>
  <si>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</si>
  <si>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</si>
  <si>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</si>
  <si>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</si>
  <si>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</si>
  <si>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</si>
  <si>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</si>
  <si>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</si>
  <si>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</si>
  <si>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</si>
  <si>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</si>
  <si>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</si>
  <si>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</si>
  <si>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</si>
  <si>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</si>
  <si>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</si>
  <si>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</si>
  <si>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</si>
  <si>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</si>
  <si>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</si>
  <si>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</si>
  <si>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</si>
  <si>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</si>
  <si>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</si>
  <si>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</si>
  <si>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</si>
  <si>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</si>
  <si>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</si>
  <si>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</si>
  <si>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</si>
  <si>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</si>
  <si>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</si>
  <si>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</si>
  <si>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</si>
  <si>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</si>
  <si>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</si>
  <si>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</si>
  <si>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</si>
  <si>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</si>
  <si>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</si>
  <si>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</si>
  <si>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</si>
  <si>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</si>
  <si>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</si>
  <si>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</si>
  <si>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</si>
  <si>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</si>
  <si>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</si>
  <si>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</si>
  <si>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</si>
  <si>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</si>
  <si>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</si>
  <si>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</si>
  <si>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</si>
  <si>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</si>
  <si>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</si>
  <si>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</si>
  <si>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</si>
  <si>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</si>
  <si>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</si>
  <si>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</si>
  <si>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</si>
  <si>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</si>
  <si>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</si>
  <si>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</si>
  <si>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</si>
  <si>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</si>
  <si>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</si>
  <si>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</si>
  <si>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</si>
  <si>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</si>
  <si>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</si>
  <si>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</si>
  <si>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</si>
  <si>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</si>
  <si>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</si>
  <si>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</si>
  <si>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</si>
  <si>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</si>
  <si>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</si>
  <si>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</si>
  <si>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</si>
  <si>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</si>
  <si>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</si>
  <si>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</si>
  <si>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</si>
  <si>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</si>
  <si>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</si>
  <si>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</si>
  <si>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</si>
  <si>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</si>
  <si>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</si>
  <si>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</si>
  <si>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</si>
  <si>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</si>
  <si>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</si>
  <si>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</si>
  <si>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</si>
  <si>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</si>
  <si>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</si>
  <si>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</si>
  <si>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</si>
  <si>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</si>
  <si>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</si>
  <si>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</si>
  <si>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</si>
  <si>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</si>
  <si>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</si>
  <si>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</si>
  <si>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</si>
  <si>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</si>
  <si>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</si>
  <si>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</si>
  <si>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</si>
  <si>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</si>
  <si>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</si>
  <si>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</si>
  <si>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</si>
  <si>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</si>
  <si>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</si>
  <si>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</si>
  <si>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</si>
  <si>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</si>
  <si>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</si>
  <si>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</si>
  <si>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</si>
  <si>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</si>
  <si>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</si>
  <si>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</si>
  <si>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</si>
  <si>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</si>
  <si>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</si>
  <si>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</si>
  <si>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</si>
  <si>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</si>
  <si>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</si>
  <si>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</si>
  <si>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</si>
  <si>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</si>
  <si>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</si>
  <si>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</si>
  <si>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</si>
  <si>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</si>
  <si>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</si>
  <si>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</si>
  <si>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</si>
  <si>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</si>
  <si>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</si>
  <si>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</si>
  <si>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</si>
  <si>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</si>
  <si>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</si>
  <si>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</si>
  <si>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</si>
  <si>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</si>
  <si>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</si>
  <si>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</si>
  <si>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</si>
  <si>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</si>
  <si>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</si>
  <si>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</si>
  <si>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</si>
  <si>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</si>
  <si>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</si>
  <si>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</si>
  <si>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</si>
  <si>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</si>
  <si>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</si>
  <si>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</si>
  <si>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</si>
  <si>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</si>
  <si>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</si>
  <si>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</si>
  <si>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</si>
  <si>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</si>
  <si>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</si>
  <si>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</si>
  <si>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</si>
  <si>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</si>
  <si>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</si>
  <si>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</si>
  <si>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</si>
  <si>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</si>
  <si>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</si>
  <si>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</si>
  <si>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</si>
  <si>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</si>
  <si>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</si>
  <si>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</si>
  <si>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</si>
  <si>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</si>
  <si>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</si>
  <si>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</si>
  <si>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</si>
  <si>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</si>
  <si>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</si>
  <si>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</si>
  <si>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</si>
  <si>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</si>
  <si>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</si>
  <si>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</si>
  <si>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</si>
  <si>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</si>
  <si>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</si>
  <si>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</si>
  <si>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</si>
  <si>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</si>
  <si>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</si>
  <si>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</si>
  <si>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</si>
  <si>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</si>
  <si>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</si>
  <si>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</si>
  <si>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</si>
  <si>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</si>
  <si>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</si>
  <si>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</si>
  <si>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</si>
  <si>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</si>
  <si>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</si>
  <si>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</si>
  <si>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</si>
  <si>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</si>
  <si>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</si>
  <si>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</si>
  <si>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</si>
  <si>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</si>
  <si>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</si>
  <si>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</si>
  <si>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</si>
  <si>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</si>
  <si>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</si>
  <si>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</si>
  <si>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</si>
  <si>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</si>
  <si>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</si>
  <si>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</si>
  <si>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</si>
  <si>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</si>
  <si>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</si>
  <si>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</si>
  <si>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</si>
  <si>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</si>
  <si>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</si>
  <si>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</si>
  <si>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</si>
  <si>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</si>
  <si>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</si>
  <si>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</si>
  <si>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</si>
  <si>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</si>
  <si>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</si>
  <si>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</si>
  <si>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</si>
  <si>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</si>
  <si>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</si>
  <si>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</si>
  <si>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</si>
  <si>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</si>
  <si>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</si>
  <si>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</si>
  <si>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</si>
  <si>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</si>
  <si>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</si>
  <si>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</si>
  <si>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</si>
  <si>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</si>
  <si>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</si>
  <si>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</si>
  <si>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</si>
  <si>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</si>
  <si>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</si>
  <si>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</si>
  <si>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</si>
  <si>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</si>
  <si>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</si>
  <si>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</si>
  <si>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</si>
  <si>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</si>
  <si>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</si>
  <si>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</si>
  <si>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</si>
  <si>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</si>
  <si>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</si>
  <si>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</si>
  <si>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</si>
  <si>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</si>
  <si>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</si>
  <si>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</si>
  <si>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</si>
  <si>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</si>
  <si>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</si>
  <si>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</si>
  <si>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</si>
  <si>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</si>
  <si>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</si>
  <si>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</si>
  <si>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</si>
  <si>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</si>
  <si>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</si>
  <si>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</si>
  <si>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</si>
  <si>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</si>
  <si>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</si>
  <si>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</si>
  <si>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</si>
  <si>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</si>
  <si>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</si>
  <si>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</si>
  <si>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</si>
  <si>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</si>
  <si>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</si>
  <si>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</si>
  <si>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</si>
  <si>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</si>
  <si>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</si>
  <si>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</si>
  <si>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</si>
  <si>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</si>
  <si>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</si>
  <si>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</si>
  <si>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</si>
  <si>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</si>
  <si>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</si>
  <si>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</si>
  <si>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</si>
  <si>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</si>
  <si>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</si>
  <si>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</si>
  <si>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</si>
  <si>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</si>
  <si>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</si>
  <si>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</si>
  <si>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</si>
  <si>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</si>
  <si>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</si>
  <si>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</si>
  <si>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</si>
  <si>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</si>
  <si>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</si>
  <si>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</si>
  <si>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</si>
  <si>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</si>
  <si>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</si>
  <si>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</si>
  <si>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</si>
  <si>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</si>
  <si>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</si>
  <si>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</si>
  <si>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</si>
  <si>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</si>
  <si>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</si>
  <si>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</si>
  <si>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</si>
  <si>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</si>
  <si>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</si>
  <si>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</si>
  <si>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</si>
  <si>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</si>
  <si>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</si>
  <si>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</si>
  <si>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</si>
  <si>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</si>
  <si>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</si>
  <si>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</si>
  <si>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</si>
  <si>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</si>
  <si>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</si>
  <si>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</si>
  <si>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</si>
  <si>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</si>
  <si>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</si>
  <si>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</si>
  <si>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</si>
  <si>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</si>
  <si>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</si>
  <si>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</si>
  <si>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</si>
  <si>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</si>
  <si>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</si>
  <si>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</si>
  <si>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</si>
  <si>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</si>
  <si>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</si>
  <si>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</si>
  <si>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</si>
  <si>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</si>
  <si>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</si>
  <si>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</si>
  <si>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</si>
  <si>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</si>
  <si>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</si>
  <si>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</si>
  <si>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</si>
  <si>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</si>
  <si>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</si>
  <si>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</si>
  <si>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</si>
  <si>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</si>
  <si>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</si>
  <si>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</si>
  <si>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</si>
  <si>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</si>
  <si>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</si>
  <si>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</si>
  <si>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</si>
  <si>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</si>
  <si>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</si>
  <si>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</si>
  <si>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</si>
  <si>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</si>
  <si>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</si>
  <si>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</si>
  <si>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</si>
  <si>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</si>
  <si>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</si>
  <si>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</si>
  <si>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</si>
  <si>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</si>
  <si>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</si>
  <si>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</si>
  <si>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</si>
  <si>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</si>
  <si>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</si>
  <si>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</si>
  <si>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</si>
  <si>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</si>
  <si>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</si>
  <si>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</si>
  <si>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</si>
  <si>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</si>
  <si>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</si>
  <si>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</si>
  <si>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</si>
  <si>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</si>
  <si>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</si>
  <si>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</si>
  <si>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</si>
  <si>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</si>
  <si>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</si>
  <si>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</si>
  <si>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</si>
  <si>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</si>
  <si>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</si>
  <si>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</si>
  <si>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</si>
  <si>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</si>
  <si>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</si>
  <si>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</si>
  <si>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</si>
  <si>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</si>
  <si>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</si>
  <si>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</si>
  <si>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</si>
  <si>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</si>
  <si>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</si>
  <si>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</si>
  <si>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</si>
  <si>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</si>
  <si>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</si>
  <si>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</si>
  <si>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</si>
  <si>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</si>
  <si>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</si>
  <si>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</si>
  <si>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</si>
  <si>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</si>
  <si>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</si>
  <si>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</si>
  <si>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</si>
  <si>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</si>
  <si>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</si>
  <si>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</si>
  <si>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</si>
  <si>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</si>
  <si>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</si>
  <si>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</si>
  <si>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</si>
  <si>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</si>
  <si>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</si>
  <si>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</si>
  <si>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</si>
  <si>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</si>
  <si>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</si>
  <si>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</si>
  <si>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</si>
  <si>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</si>
  <si>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</si>
  <si>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</si>
  <si>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</si>
  <si>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</si>
  <si>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</si>
  <si>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</si>
  <si>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</si>
  <si>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</si>
  <si>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</si>
  <si>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</si>
  <si>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</si>
  <si>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</si>
  <si>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</si>
  <si>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</si>
  <si>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</si>
  <si>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</si>
  <si>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</si>
  <si>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</si>
  <si>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</si>
  <si>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</si>
  <si>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</si>
  <si>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</si>
  <si>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</si>
  <si>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</si>
  <si>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</si>
  <si>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</si>
  <si>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</si>
  <si>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</si>
  <si>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</si>
  <si>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</si>
  <si>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</si>
  <si>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</si>
  <si>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</si>
  <si>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</si>
  <si>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</si>
  <si>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</si>
  <si>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</si>
  <si>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</si>
  <si>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</si>
  <si>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</si>
  <si>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</si>
  <si>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</si>
  <si>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</si>
  <si>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</si>
  <si>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</si>
  <si>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</si>
  <si>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</si>
  <si>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</si>
  <si>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</si>
  <si>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</si>
  <si>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</si>
  <si>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</si>
  <si>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</si>
  <si>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</si>
  <si>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</si>
  <si>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</si>
  <si>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</si>
  <si>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</si>
  <si>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</si>
  <si>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</si>
  <si>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</si>
  <si>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</si>
  <si>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</si>
  <si>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</si>
  <si>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</si>
  <si>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</si>
  <si>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</si>
  <si>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</si>
  <si>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</si>
  <si>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</si>
  <si>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</si>
  <si>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</si>
  <si>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</si>
  <si>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</si>
  <si>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</si>
  <si>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</si>
  <si>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</si>
  <si>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</si>
  <si>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</si>
  <si>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</si>
  <si>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</si>
  <si>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</si>
  <si>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</si>
  <si>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</si>
  <si>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</si>
  <si>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</si>
  <si>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</si>
  <si>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</si>
  <si>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</si>
  <si>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</si>
  <si>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</si>
  <si>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</si>
  <si>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</si>
  <si>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</si>
  <si>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</si>
  <si>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</si>
  <si>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</si>
  <si>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</si>
  <si>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</si>
  <si>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</si>
  <si>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</si>
  <si>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</si>
  <si>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</si>
  <si>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</si>
  <si>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</si>
  <si>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</si>
  <si>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</si>
  <si>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</si>
  <si>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</si>
  <si>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</si>
  <si>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</si>
  <si>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</si>
  <si>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</si>
  <si>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</si>
  <si>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</si>
  <si>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</si>
  <si>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</si>
  <si>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</si>
  <si>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</si>
  <si>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</si>
  <si>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</si>
  <si>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</si>
  <si>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</si>
  <si>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</si>
  <si>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</si>
  <si>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</si>
  <si>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</si>
  <si>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</si>
  <si>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</si>
  <si>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</si>
  <si>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</si>
  <si>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</si>
  <si>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</si>
  <si>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</si>
  <si>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</si>
  <si>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</si>
  <si>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</si>
  <si>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</si>
  <si>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</si>
  <si>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</si>
  <si>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</si>
  <si>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</si>
  <si>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</si>
  <si>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</si>
  <si>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</si>
  <si>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</si>
  <si>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</si>
  <si>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</si>
  <si>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</si>
  <si>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</si>
  <si>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</si>
  <si>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</si>
  <si>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</si>
  <si>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</si>
  <si>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</si>
  <si>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</si>
  <si>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</si>
  <si>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</si>
  <si>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</si>
  <si>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</si>
  <si>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</si>
  <si>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</si>
  <si>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</si>
  <si>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</si>
  <si>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</si>
  <si>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</si>
  <si>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</si>
  <si>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</si>
  <si>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</si>
  <si>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</si>
  <si>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</si>
  <si>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</si>
  <si>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</si>
  <si>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</si>
  <si>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</si>
  <si>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</si>
  <si>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</si>
  <si>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</si>
  <si>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</si>
  <si>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</si>
  <si>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</si>
  <si>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</si>
  <si>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</si>
  <si>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</si>
  <si>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</si>
  <si>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</si>
  <si>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</si>
  <si>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</si>
  <si>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</si>
  <si>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</si>
  <si>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</si>
  <si>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</si>
  <si>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</si>
  <si>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</si>
  <si>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</si>
  <si>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</si>
  <si>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</si>
  <si>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</si>
  <si>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</si>
  <si>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</si>
  <si>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</si>
  <si>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</si>
  <si>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</si>
  <si>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</si>
  <si>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</si>
  <si>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</si>
  <si>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</si>
  <si>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</si>
  <si>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</si>
  <si>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</si>
  <si>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</si>
  <si>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</si>
  <si>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</si>
  <si>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</si>
  <si>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</si>
  <si>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</si>
  <si>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</si>
  <si>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</si>
  <si>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</si>
  <si>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</si>
  <si>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</si>
  <si>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</si>
  <si>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</si>
  <si>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</si>
  <si>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</si>
  <si>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</si>
  <si>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</si>
  <si>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</si>
  <si>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</si>
  <si>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</si>
  <si>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</si>
  <si>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</si>
  <si>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</si>
  <si>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</si>
  <si>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</si>
  <si>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</si>
  <si>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</si>
  <si>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</si>
  <si>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</si>
  <si>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</si>
  <si>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</si>
  <si>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</si>
  <si>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</si>
  <si>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</si>
  <si>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</si>
  <si>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</si>
  <si>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</si>
  <si>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</si>
  <si>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</si>
  <si>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</si>
  <si>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</si>
  <si>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</si>
  <si>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</si>
  <si>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</si>
  <si>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</si>
  <si>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</si>
  <si>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</si>
  <si>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</si>
  <si>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</si>
  <si>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</si>
  <si>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</si>
  <si>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</si>
  <si>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</si>
  <si>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</si>
  <si>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</si>
  <si>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</si>
  <si>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</si>
  <si>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</si>
  <si>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</si>
  <si>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</si>
  <si>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</si>
  <si>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</si>
  <si>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</si>
  <si>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</si>
  <si>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</si>
  <si>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</si>
  <si>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</si>
  <si>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</si>
  <si>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</si>
  <si>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</si>
  <si>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</si>
  <si>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</si>
  <si>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</si>
  <si>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</si>
  <si>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</si>
  <si>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</si>
  <si>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</si>
  <si>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</si>
  <si>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</si>
  <si>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</si>
  <si>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</si>
  <si>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</si>
  <si>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</si>
  <si>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</si>
  <si>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</si>
  <si>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</si>
  <si>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</si>
  <si>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</si>
  <si>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</si>
  <si>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</si>
  <si>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</si>
  <si>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</si>
  <si>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</si>
  <si>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</si>
  <si>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</si>
  <si>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</si>
  <si>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</si>
  <si>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</si>
  <si>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</si>
  <si>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</si>
  <si>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</si>
  <si>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</si>
  <si>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</si>
  <si>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</si>
  <si>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</si>
  <si>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</si>
  <si>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</si>
  <si>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</si>
  <si>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</si>
  <si>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</si>
  <si>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</si>
  <si>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</si>
  <si>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</si>
  <si>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</si>
  <si>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</si>
  <si>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</si>
  <si>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</si>
  <si>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</si>
  <si>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</si>
  <si>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</si>
  <si>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</si>
  <si>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</si>
  <si>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</si>
  <si>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</si>
  <si>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</si>
  <si>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</si>
  <si>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</si>
  <si>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</si>
  <si>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</si>
  <si>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</si>
  <si>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</si>
  <si>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</si>
  <si>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</si>
  <si>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</si>
  <si>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</si>
  <si>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</si>
  <si>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</si>
  <si>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</si>
  <si>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</si>
  <si>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</si>
  <si>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</si>
  <si>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</si>
  <si>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</si>
  <si>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</si>
  <si>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</si>
  <si>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</si>
  <si>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</si>
  <si>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</si>
  <si>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</si>
  <si>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</si>
  <si>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</si>
  <si>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</si>
  <si>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</si>
  <si>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</si>
  <si>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</si>
  <si>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</si>
  <si>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</si>
  <si>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</si>
  <si>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</si>
  <si>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</si>
  <si>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</si>
  <si>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</si>
  <si>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</si>
  <si>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</si>
  <si>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</si>
  <si>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</si>
  <si>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</si>
  <si>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</si>
  <si>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</si>
  <si>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</si>
  <si>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</si>
  <si>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</si>
  <si>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</si>
  <si>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</si>
  <si>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</si>
  <si>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</si>
  <si>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</si>
  <si>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</si>
  <si>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</si>
  <si>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</si>
  <si>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</si>
  <si>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</si>
  <si>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</si>
  <si>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</si>
  <si>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</si>
  <si>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</si>
  <si>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</si>
  <si>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</si>
  <si>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</si>
  <si>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</si>
  <si>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</si>
  <si>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</si>
  <si>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</si>
  <si>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</si>
  <si>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</si>
  <si>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</si>
  <si>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</si>
  <si>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</si>
  <si>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</si>
  <si>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</si>
  <si>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</si>
  <si>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</si>
  <si>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</si>
  <si>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</si>
  <si>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</si>
  <si>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</si>
  <si>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</si>
  <si>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</si>
  <si>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</si>
  <si>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</si>
  <si>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</si>
  <si>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</si>
  <si>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</si>
  <si>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</si>
  <si>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</si>
  <si>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</si>
  <si>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</si>
  <si>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</si>
  <si>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</si>
  <si>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</si>
  <si>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</si>
  <si>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</si>
  <si>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</si>
  <si>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</si>
  <si>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</si>
  <si>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</si>
  <si>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</si>
  <si>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</si>
  <si>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</si>
  <si>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</si>
  <si>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</si>
  <si>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</si>
  <si>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</si>
  <si>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</si>
  <si>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</si>
  <si>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</si>
  <si>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</si>
  <si>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</si>
  <si>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</si>
  <si>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</si>
  <si>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</si>
  <si>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</si>
  <si>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</si>
  <si>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</si>
  <si>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</si>
  <si>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</si>
  <si>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</si>
  <si>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</si>
  <si>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</si>
  <si>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</si>
  <si>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</si>
  <si>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</si>
  <si>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</si>
  <si>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</si>
  <si>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</si>
  <si>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</si>
  <si>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</si>
  <si>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</si>
  <si>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</si>
  <si>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</si>
  <si>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</si>
  <si>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</si>
  <si>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</si>
  <si>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</si>
  <si>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</si>
  <si>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</si>
  <si>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</si>
  <si>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</si>
  <si>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</si>
  <si>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</si>
  <si>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</si>
  <si>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</si>
  <si>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</si>
  <si>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</si>
  <si>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</si>
  <si>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</si>
  <si>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</si>
  <si>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</si>
  <si>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</si>
  <si>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</si>
  <si>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</si>
  <si>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</si>
  <si>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</si>
  <si>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</si>
  <si>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</si>
  <si>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</si>
  <si>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</si>
  <si>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</si>
  <si>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</si>
  <si>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</si>
  <si>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</si>
  <si>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</si>
  <si>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</si>
  <si>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</si>
  <si>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</si>
  <si>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</si>
  <si>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</si>
  <si>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</si>
  <si>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</si>
  <si>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</si>
  <si>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</si>
  <si>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</si>
  <si>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</si>
  <si>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</si>
  <si>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</si>
  <si>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</si>
  <si>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</si>
  <si>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</si>
  <si>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</si>
  <si>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</si>
  <si>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</si>
  <si>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</si>
  <si>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</si>
  <si>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</si>
  <si>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</si>
  <si>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</si>
  <si>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</si>
  <si>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</si>
  <si>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</si>
  <si>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</si>
  <si>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</si>
  <si>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</si>
  <si>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</si>
  <si>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</si>
  <si>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</si>
  <si>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</si>
  <si>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</si>
  <si>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</si>
  <si>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</si>
  <si>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</si>
  <si>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</si>
  <si>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</si>
  <si>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</si>
  <si>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</si>
  <si>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</si>
  <si>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</si>
  <si>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</si>
  <si>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</si>
  <si>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</si>
  <si>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</si>
  <si>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</si>
  <si>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</si>
  <si>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</si>
  <si>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</si>
  <si>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</si>
  <si>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</si>
  <si>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</si>
  <si>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</si>
  <si>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</si>
  <si>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</si>
  <si>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</si>
  <si>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</si>
  <si>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</si>
  <si>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</si>
  <si>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</si>
  <si>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</si>
  <si>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</si>
  <si>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</si>
  <si>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</si>
  <si>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</si>
  <si>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</si>
  <si>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</si>
  <si>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</si>
  <si>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</si>
  <si>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</si>
  <si>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</si>
  <si>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</si>
  <si>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</si>
  <si>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</si>
  <si>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</si>
  <si>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</si>
  <si>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</si>
  <si>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</si>
  <si>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</si>
  <si>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</si>
  <si>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</si>
  <si>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</si>
  <si>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</si>
  <si>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</si>
  <si>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</si>
  <si>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</si>
  <si>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</si>
  <si>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</si>
  <si>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</si>
  <si>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</si>
  <si>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</si>
  <si>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</si>
  <si>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</si>
  <si>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</si>
  <si>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</si>
  <si>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</si>
  <si>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</si>
  <si>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</si>
  <si>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</si>
  <si>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</si>
  <si>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</si>
  <si>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</si>
  <si>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</si>
  <si>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</si>
  <si>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</si>
  <si>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</si>
  <si>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</si>
  <si>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</si>
  <si>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</si>
  <si>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</si>
  <si>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</si>
  <si>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</si>
  <si>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</si>
  <si>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</si>
  <si>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</si>
  <si>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</si>
  <si>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</si>
  <si>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</si>
  <si>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</si>
  <si>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</si>
  <si>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</si>
  <si>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</si>
  <si>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</si>
  <si>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</si>
  <si>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</si>
  <si>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</si>
  <si>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</si>
  <si>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</si>
  <si>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</si>
  <si>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</si>
  <si>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</si>
  <si>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</si>
  <si>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</si>
  <si>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</si>
  <si>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</si>
  <si>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</si>
  <si>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</si>
  <si>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</si>
  <si>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</si>
  <si>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</si>
  <si>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</si>
  <si>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</si>
  <si>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</si>
  <si>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</si>
  <si>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</si>
  <si>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</si>
  <si>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</si>
  <si>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</si>
  <si>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</si>
  <si>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</si>
  <si>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</si>
  <si>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</si>
  <si>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</si>
  <si>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</si>
  <si>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</si>
  <si>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</si>
  <si>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</si>
  <si>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</si>
  <si>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</si>
  <si>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</si>
  <si>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</si>
  <si>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</si>
  <si>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</si>
  <si>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</si>
  <si>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</si>
  <si>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</si>
  <si>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</si>
  <si>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</si>
  <si>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</si>
  <si>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</si>
  <si>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</si>
  <si>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</si>
  <si>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</si>
  <si>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</si>
  <si>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</si>
  <si>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</si>
  <si>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</si>
  <si>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</si>
  <si>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</si>
  <si>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</si>
  <si>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</si>
  <si>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</si>
  <si>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</si>
  <si>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</si>
  <si>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</si>
  <si>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</si>
  <si>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</si>
  <si>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</si>
  <si>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</si>
  <si>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</si>
  <si>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</si>
  <si>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</si>
  <si>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</si>
  <si>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</si>
  <si>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</si>
  <si>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</si>
  <si>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</si>
  <si>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</si>
  <si>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</si>
  <si>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</si>
  <si>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</si>
  <si>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</si>
  <si>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</si>
  <si>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</si>
  <si>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</si>
  <si>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</si>
  <si>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</si>
  <si>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</si>
  <si>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</si>
  <si>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</si>
  <si>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</si>
  <si>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</si>
  <si>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</si>
  <si>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</si>
  <si>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</si>
  <si>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</si>
  <si>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</si>
  <si>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</si>
  <si>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</si>
  <si>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</si>
  <si>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</si>
  <si>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</si>
  <si>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</si>
  <si>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</si>
  <si>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</si>
  <si>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</si>
  <si>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</si>
  <si>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</si>
  <si>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</si>
  <si>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</si>
  <si>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</si>
  <si>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</si>
  <si>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</si>
  <si>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</si>
  <si>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</si>
  <si>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</si>
  <si>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</si>
  <si>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</si>
  <si>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</si>
  <si>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</si>
  <si>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</si>
  <si>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</si>
  <si>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</si>
  <si>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</si>
  <si>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</si>
  <si>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</si>
  <si>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</si>
  <si>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</si>
  <si>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</si>
  <si>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</si>
  <si>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</si>
  <si>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</si>
  <si>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</si>
  <si>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</si>
  <si>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</si>
  <si>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</si>
  <si>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</si>
  <si>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</si>
  <si>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</si>
  <si>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</si>
  <si>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</si>
  <si>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</si>
  <si>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</si>
  <si>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</si>
  <si>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</si>
  <si>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</si>
  <si>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</si>
  <si>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</si>
  <si>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</si>
  <si>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</si>
  <si>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</si>
  <si>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</si>
  <si>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</si>
  <si>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</si>
  <si>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</si>
  <si>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</si>
  <si>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</si>
  <si>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</si>
  <si>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</si>
  <si>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</si>
  <si>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</si>
  <si>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</si>
  <si>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</si>
  <si>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</si>
  <si>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</si>
  <si>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</si>
  <si>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</si>
  <si>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</si>
  <si>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</si>
  <si>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</si>
  <si>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</si>
  <si>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</si>
  <si>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</si>
  <si>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</si>
  <si>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</si>
  <si>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</si>
  <si>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</si>
  <si>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</si>
  <si>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</si>
  <si>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</si>
  <si>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</si>
  <si>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</si>
  <si>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</si>
  <si>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</si>
  <si>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</si>
  <si>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</si>
  <si>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</si>
  <si>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</si>
  <si>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</si>
  <si>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</si>
  <si>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</si>
  <si>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</si>
  <si>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</si>
  <si>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</si>
  <si>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</si>
  <si>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</si>
  <si>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</si>
  <si>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</si>
  <si>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</si>
  <si>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</si>
  <si>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</si>
  <si>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</si>
  <si>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</si>
  <si>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</si>
  <si>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</si>
  <si>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</si>
  <si>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</si>
  <si>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</si>
  <si>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</si>
  <si>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</si>
  <si>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</si>
  <si>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</si>
  <si>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</si>
  <si>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</si>
  <si>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</si>
  <si>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</si>
  <si>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</si>
  <si>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</si>
  <si>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</si>
  <si>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</si>
  <si>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</si>
  <si>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</si>
  <si>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</si>
  <si>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</si>
  <si>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</si>
  <si>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</si>
  <si>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</si>
  <si>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</si>
  <si>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</si>
  <si>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</si>
  <si>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</si>
  <si>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</si>
  <si>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</si>
  <si>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</si>
  <si>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</si>
  <si>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</si>
  <si>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</si>
  <si>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</si>
  <si>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</si>
  <si>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</si>
  <si>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</si>
  <si>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</si>
  <si>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</si>
  <si>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</si>
  <si>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</si>
  <si>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</si>
  <si>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</si>
  <si>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</si>
  <si>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</si>
  <si>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</si>
  <si>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</si>
  <si>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</si>
  <si>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</si>
  <si>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</si>
  <si>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</si>
  <si>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</si>
  <si>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</si>
  <si>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</si>
  <si>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</si>
  <si>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</si>
  <si>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</si>
  <si>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</si>
  <si>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</si>
  <si>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</si>
  <si>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</si>
  <si>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</si>
  <si>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</si>
  <si>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</si>
  <si>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</si>
  <si>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</si>
  <si>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</si>
  <si>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</si>
  <si>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</si>
  <si>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</si>
  <si>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</si>
  <si>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</si>
  <si>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</si>
  <si>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</si>
  <si>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</si>
  <si>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</si>
  <si>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</si>
  <si>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</si>
  <si>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</si>
  <si>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</si>
  <si>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</si>
  <si>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</si>
  <si>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</si>
  <si>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</si>
  <si>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</si>
  <si>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</si>
  <si>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</si>
  <si>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</si>
  <si>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</si>
  <si>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</si>
  <si>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</si>
  <si>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</si>
  <si>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</si>
  <si>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</si>
  <si>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</si>
  <si>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</si>
  <si>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</si>
  <si>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</si>
  <si>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</si>
  <si>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</si>
  <si>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</si>
  <si>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</si>
  <si>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</si>
  <si>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</si>
  <si>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</si>
  <si>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</si>
  <si>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</si>
  <si>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</si>
  <si>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</si>
  <si>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</si>
  <si>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</si>
  <si>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</si>
  <si>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</si>
  <si>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</si>
  <si>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</si>
  <si>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</si>
  <si>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</si>
  <si>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</si>
  <si>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</si>
  <si>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</si>
  <si>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</si>
  <si>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</si>
  <si>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</si>
  <si>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</si>
  <si>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</si>
  <si>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</si>
  <si>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</si>
  <si>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</si>
  <si>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</si>
  <si>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</si>
  <si>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</si>
  <si>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</si>
  <si>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</si>
  <si>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</si>
  <si>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</si>
  <si>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</si>
  <si>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</si>
  <si>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</si>
  <si>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</si>
  <si>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</si>
  <si>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</si>
  <si>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</si>
  <si>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</si>
  <si>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</si>
  <si>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</si>
  <si>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</si>
  <si>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</si>
  <si>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</si>
  <si>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</si>
  <si>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</si>
  <si>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</si>
  <si>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</si>
  <si>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</si>
  <si>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</si>
  <si>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</si>
  <si>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</si>
  <si>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</si>
  <si>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</si>
  <si>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</si>
  <si>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</si>
  <si>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</si>
  <si>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</si>
  <si>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</si>
  <si>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</si>
  <si>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</si>
  <si>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</si>
  <si>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</si>
  <si>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</si>
  <si>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</si>
  <si>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</si>
  <si>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</si>
  <si>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</si>
  <si>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</si>
  <si>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</si>
  <si>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</si>
  <si>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</si>
  <si>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</si>
  <si>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</si>
  <si>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</si>
  <si>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</si>
  <si>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</si>
  <si>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</si>
  <si>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</si>
  <si>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</si>
  <si>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</si>
  <si>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</si>
  <si>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</si>
  <si>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</si>
  <si>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</si>
  <si>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</si>
  <si>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</si>
  <si>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</si>
  <si>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</si>
  <si>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</si>
  <si>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</si>
  <si>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</si>
  <si>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</si>
  <si>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</si>
  <si>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</si>
  <si>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</si>
  <si>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</si>
  <si>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</si>
  <si>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</si>
  <si>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</si>
  <si>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</si>
  <si>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</si>
  <si>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</si>
  <si>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</si>
  <si>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</si>
  <si>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</si>
  <si>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</si>
  <si>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</si>
  <si>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</si>
  <si>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</si>
  <si>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</si>
  <si>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</si>
  <si>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</si>
  <si>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</si>
  <si>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</si>
  <si>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</si>
  <si>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</si>
  <si>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</si>
  <si>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</si>
  <si>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</si>
  <si>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</si>
  <si>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</si>
  <si>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</si>
  <si>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</si>
  <si>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</si>
  <si>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</si>
  <si>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</si>
  <si>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</si>
  <si>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</si>
  <si>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</si>
  <si>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</si>
  <si>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</si>
  <si>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</si>
  <si>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</si>
  <si>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</si>
  <si>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</si>
  <si>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</si>
  <si>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</si>
  <si>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</si>
  <si>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</si>
  <si>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</si>
  <si>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</si>
  <si>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</si>
  <si>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</si>
  <si>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</si>
  <si>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</si>
  <si>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</si>
  <si>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</si>
  <si>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</si>
  <si>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</si>
  <si>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</si>
  <si>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</si>
  <si>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</si>
  <si>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</si>
  <si>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</si>
  <si>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</si>
  <si>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</si>
  <si>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</si>
  <si>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</si>
  <si>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</si>
  <si>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</si>
  <si>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</si>
  <si>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</si>
  <si>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</si>
  <si>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</si>
  <si>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</si>
  <si>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</si>
  <si>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</si>
  <si>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</si>
  <si>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</si>
  <si>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</si>
  <si>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</si>
  <si>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</si>
  <si>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</si>
  <si>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</si>
  <si>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</si>
  <si>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</si>
  <si>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</si>
  <si>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</si>
  <si>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</si>
  <si>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</si>
  <si>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</si>
  <si>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</si>
  <si>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</si>
  <si>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</si>
  <si>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</si>
  <si>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</si>
  <si>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</si>
  <si>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</si>
  <si>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</si>
  <si>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</si>
  <si>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</si>
  <si>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</si>
  <si>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</si>
  <si>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</si>
  <si>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</si>
  <si>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</si>
  <si>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</si>
  <si>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</si>
  <si>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</si>
  <si>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</si>
  <si>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</si>
  <si>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</si>
  <si>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</si>
  <si>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</si>
  <si>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</si>
  <si>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</si>
  <si>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</si>
  <si>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</si>
  <si>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</si>
  <si>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</si>
  <si>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</si>
  <si>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</si>
  <si>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</si>
  <si>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</si>
  <si>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</si>
  <si>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</si>
  <si>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</si>
  <si>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</si>
  <si>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</si>
  <si>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</si>
  <si>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</si>
  <si>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</si>
  <si>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</si>
  <si>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</si>
  <si>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</si>
  <si>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</si>
  <si>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</si>
  <si>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</si>
  <si>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</si>
  <si>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</si>
  <si>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</si>
  <si>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</si>
  <si>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</si>
  <si>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</si>
  <si>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</si>
  <si>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</si>
  <si>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</si>
  <si>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</si>
  <si>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</si>
  <si>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</si>
  <si>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</si>
  <si>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</si>
  <si>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</si>
  <si>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</si>
  <si>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</si>
  <si>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</si>
  <si>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</si>
  <si>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</si>
  <si>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</si>
  <si>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</si>
  <si>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</si>
  <si>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</si>
  <si>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</si>
  <si>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</si>
  <si>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</si>
  <si>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</si>
  <si>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</si>
  <si>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</si>
  <si>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</si>
  <si>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</si>
  <si>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</si>
  <si>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</si>
  <si>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</si>
  <si>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</si>
  <si>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</si>
  <si>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</si>
  <si>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</si>
  <si>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</si>
  <si>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</si>
  <si>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</si>
  <si>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</si>
  <si>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</si>
  <si>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</si>
  <si>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</si>
  <si>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</si>
  <si>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</si>
  <si>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</si>
  <si>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</si>
  <si>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</si>
  <si>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</si>
  <si>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</si>
  <si>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</si>
  <si>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</si>
  <si>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</si>
  <si>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</si>
  <si>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</si>
  <si>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</si>
  <si>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</si>
  <si>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</si>
  <si>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</si>
  <si>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</si>
  <si>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</si>
  <si>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</si>
  <si>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</si>
  <si>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</si>
  <si>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</si>
  <si>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</si>
  <si>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</si>
  <si>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</si>
  <si>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</si>
  <si>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</si>
  <si>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</si>
  <si>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</si>
  <si>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</si>
  <si>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</si>
  <si>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</si>
  <si>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</si>
  <si>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</si>
  <si>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</si>
  <si>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</si>
  <si>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</si>
  <si>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</si>
  <si>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</si>
  <si>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</si>
  <si>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</si>
  <si>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</si>
  <si>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</si>
  <si>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</si>
  <si>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</si>
  <si>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</si>
  <si>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</si>
  <si>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</si>
  <si>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</si>
  <si>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</si>
  <si>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</si>
  <si>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</si>
  <si>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</si>
  <si>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</si>
  <si>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</si>
  <si>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</si>
  <si>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</si>
  <si>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</si>
  <si>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</si>
  <si>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</si>
  <si>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</si>
  <si>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</si>
  <si>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</si>
  <si>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</si>
  <si>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</si>
  <si>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</si>
  <si>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</si>
  <si>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</si>
  <si>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</si>
  <si>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</si>
  <si>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</si>
  <si>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</si>
  <si>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</si>
  <si>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</si>
  <si>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</si>
  <si>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</si>
  <si>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</si>
  <si>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</si>
  <si>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</si>
  <si>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</si>
  <si>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</si>
  <si>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</si>
  <si>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</si>
  <si>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</si>
  <si>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</si>
  <si>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</si>
  <si>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</si>
  <si>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</si>
  <si>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</si>
  <si>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</si>
  <si>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</si>
  <si>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</si>
  <si>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</si>
  <si>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</si>
  <si>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</si>
  <si>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</si>
  <si>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</si>
  <si>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</si>
  <si>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</si>
  <si>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</si>
  <si>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</si>
  <si>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</si>
  <si>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</si>
  <si>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</si>
  <si>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</si>
  <si>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</si>
  <si>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</si>
  <si>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</si>
  <si>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</si>
  <si>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</si>
  <si>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</si>
  <si>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</si>
  <si>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</si>
  <si>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</si>
  <si>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</si>
  <si>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</si>
  <si>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</si>
  <si>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</si>
  <si>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</si>
  <si>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</si>
  <si>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</si>
  <si>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</si>
  <si>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</si>
  <si>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</si>
  <si>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</si>
  <si>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</si>
  <si>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</si>
  <si>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</si>
  <si>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</si>
  <si>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</si>
  <si>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</si>
  <si>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</si>
  <si>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</si>
  <si>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</si>
  <si>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</si>
  <si>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</si>
  <si>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</si>
  <si>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</si>
  <si>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</si>
  <si>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</si>
  <si>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</si>
  <si>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</si>
  <si>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</si>
  <si>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</si>
  <si>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</si>
  <si>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</si>
  <si>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</si>
  <si>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</si>
  <si>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</si>
  <si>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</si>
  <si>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</si>
  <si>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</si>
  <si>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</si>
  <si>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</si>
  <si>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</si>
  <si>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</si>
  <si>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</si>
  <si>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</si>
  <si>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</si>
  <si>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</si>
  <si>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</si>
  <si>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</si>
  <si>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</si>
  <si>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</si>
  <si>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</si>
  <si>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</si>
  <si>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</si>
  <si>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</si>
  <si>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</si>
  <si>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</si>
  <si>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</si>
  <si>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</si>
  <si>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</si>
  <si>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</si>
  <si>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</si>
  <si>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</si>
  <si>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</si>
  <si>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</si>
  <si>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</si>
  <si>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</si>
  <si>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</si>
  <si>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</si>
  <si>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</si>
  <si>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</si>
  <si>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</si>
  <si>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</si>
  <si>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</si>
  <si>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</si>
  <si>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</si>
  <si>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</si>
  <si>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</si>
  <si>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</si>
  <si>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</si>
  <si>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</si>
  <si>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</si>
  <si>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</si>
  <si>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</si>
  <si>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</si>
  <si>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</si>
  <si>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</si>
  <si>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</si>
  <si>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</si>
  <si>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</si>
  <si>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</si>
  <si>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</si>
  <si>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</si>
  <si>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</si>
  <si>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</si>
  <si>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</si>
  <si>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</si>
  <si>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</si>
  <si>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</si>
  <si>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</si>
  <si>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</si>
  <si>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</si>
  <si>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</si>
  <si>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</si>
  <si>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</si>
  <si>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</si>
  <si>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</si>
  <si>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</si>
  <si>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</si>
  <si>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</si>
  <si>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</si>
  <si>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</si>
  <si>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</si>
  <si>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</si>
  <si>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</si>
  <si>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</si>
  <si>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</si>
  <si>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</si>
  <si>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</si>
  <si>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</si>
  <si>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</si>
  <si>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</si>
  <si>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</si>
  <si>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</si>
  <si>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</si>
  <si>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</si>
  <si>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</si>
  <si>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</si>
  <si>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</si>
  <si>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</si>
  <si>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</si>
  <si>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</si>
  <si>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</si>
  <si>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</si>
  <si>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</si>
  <si>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</si>
  <si>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</si>
  <si>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</si>
  <si>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</si>
  <si>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</si>
  <si>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</si>
  <si>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</si>
  <si>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</si>
  <si>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</si>
  <si>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</si>
  <si>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</si>
  <si>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</si>
  <si>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</si>
  <si>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</si>
  <si>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</si>
  <si>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</si>
  <si>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</si>
  <si>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</si>
  <si>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</si>
  <si>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</si>
  <si>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</si>
  <si>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</si>
  <si>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</si>
  <si>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</si>
  <si>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</si>
  <si>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</si>
  <si>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</si>
  <si>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</si>
  <si>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</si>
  <si>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</si>
  <si>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</si>
  <si>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</si>
  <si>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</si>
  <si>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</si>
  <si>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</si>
  <si>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</si>
  <si>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</si>
  <si>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</si>
  <si>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</si>
  <si>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</si>
  <si>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</si>
  <si>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</si>
  <si>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</si>
  <si>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</si>
  <si>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</si>
  <si>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</si>
  <si>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</si>
  <si>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</si>
  <si>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</si>
  <si>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</si>
  <si>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</si>
  <si>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</si>
  <si>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</si>
  <si>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</si>
  <si>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</si>
  <si>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</si>
  <si>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</si>
  <si>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</si>
  <si>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</si>
  <si>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</si>
  <si>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</si>
  <si>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</si>
  <si>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</si>
  <si>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</si>
  <si>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</si>
  <si>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</si>
  <si>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</si>
  <si>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</si>
  <si>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</si>
  <si>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</si>
  <si>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</si>
  <si>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</si>
  <si>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</si>
  <si>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</si>
  <si>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</si>
  <si>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</si>
  <si>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</si>
  <si>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</si>
  <si>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</si>
  <si>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</si>
  <si>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</si>
  <si>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</si>
  <si>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</si>
  <si>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</si>
  <si>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</si>
  <si>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</si>
  <si>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</si>
  <si>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</si>
  <si>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</si>
  <si>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</si>
  <si>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</si>
  <si>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</si>
  <si>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</si>
  <si>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</si>
  <si>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</si>
  <si>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</si>
  <si>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</si>
  <si>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</si>
  <si>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</si>
  <si>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</si>
  <si>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</si>
  <si>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</si>
  <si>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</si>
  <si>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</si>
  <si>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</si>
  <si>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</si>
  <si>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</si>
  <si>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</si>
  <si>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</si>
  <si>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</si>
  <si>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</si>
  <si>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</si>
  <si>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</si>
  <si>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</si>
  <si>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</si>
  <si>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</si>
  <si>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</si>
  <si>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</si>
  <si>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</si>
  <si>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</si>
  <si>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</si>
  <si>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</si>
  <si>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</si>
  <si>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</si>
  <si>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</si>
  <si>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</si>
  <si>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</si>
  <si>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</si>
  <si>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</si>
  <si>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</si>
  <si>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</si>
  <si>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</si>
  <si>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</si>
  <si>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</si>
  <si>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</si>
  <si>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</si>
  <si>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</si>
  <si>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</si>
  <si>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</si>
  <si>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</si>
  <si>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</si>
  <si>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</si>
  <si>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</si>
  <si>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</si>
  <si>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</si>
  <si>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</si>
  <si>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</si>
  <si>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</si>
  <si>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</si>
  <si>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</si>
  <si>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</si>
  <si>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</si>
  <si>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</si>
  <si>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</si>
  <si>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</si>
  <si>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</si>
  <si>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</si>
  <si>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</si>
  <si>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</si>
  <si>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</si>
  <si>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</si>
  <si>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</si>
  <si>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</si>
  <si>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</si>
  <si>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</si>
  <si>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</si>
  <si>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</si>
  <si>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</si>
  <si>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</si>
  <si>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</si>
  <si>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</si>
  <si>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</si>
  <si>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</si>
  <si>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</si>
  <si>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</si>
  <si>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</si>
  <si>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</si>
  <si>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</si>
  <si>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</si>
  <si>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</si>
  <si>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</si>
  <si>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</si>
  <si>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</si>
  <si>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</si>
  <si>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</si>
  <si>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</si>
  <si>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</si>
  <si>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</si>
  <si>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</si>
  <si>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</si>
  <si>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</si>
  <si>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</si>
  <si>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</si>
  <si>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</si>
  <si>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</si>
  <si>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</si>
  <si>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</si>
  <si>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</si>
  <si>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</si>
  <si>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</si>
  <si>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</si>
  <si>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</si>
  <si>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</si>
  <si>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</si>
  <si>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</si>
  <si>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</si>
  <si>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</si>
  <si>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</si>
  <si>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</si>
  <si>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</si>
  <si>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</si>
  <si>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</si>
  <si>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</si>
  <si>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</si>
  <si>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</si>
  <si>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</si>
  <si>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</si>
  <si>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</si>
  <si>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</si>
  <si>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</si>
  <si>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</si>
  <si>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</si>
  <si>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</si>
  <si>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</si>
  <si>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</si>
  <si>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</si>
  <si>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</si>
  <si>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</si>
  <si>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</si>
  <si>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</si>
  <si>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</si>
  <si>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</si>
  <si>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</si>
  <si>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</si>
  <si>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</si>
  <si>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</si>
  <si>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</si>
  <si>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</si>
  <si>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</si>
  <si>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</si>
  <si>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</si>
  <si>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</si>
  <si>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</si>
  <si>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</si>
  <si>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</si>
  <si>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</si>
  <si>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</si>
  <si>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</si>
  <si>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</si>
  <si>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</si>
  <si>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</si>
  <si>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</si>
  <si>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</si>
  <si>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</si>
  <si>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</si>
  <si>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</si>
  <si>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</si>
  <si>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</si>
  <si>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</si>
  <si>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</si>
  <si>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</si>
  <si>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</si>
  <si>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</si>
  <si>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</si>
  <si>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</si>
  <si>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</si>
  <si>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</si>
  <si>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</si>
  <si>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</si>
  <si>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</si>
  <si>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</si>
  <si>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</si>
  <si>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</si>
  <si>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</si>
  <si>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</si>
  <si>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</si>
  <si>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</si>
  <si>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</si>
  <si>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</si>
  <si>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</si>
  <si>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</si>
  <si>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</si>
  <si>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</si>
  <si>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</si>
  <si>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</si>
  <si>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</si>
  <si>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</si>
  <si>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</si>
  <si>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</si>
  <si>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</si>
  <si>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</si>
  <si>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</si>
  <si>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</si>
  <si>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</si>
  <si>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</si>
  <si>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</si>
  <si>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</si>
  <si>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</si>
  <si>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</si>
  <si>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</si>
  <si>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</si>
  <si>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</si>
  <si>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</si>
  <si>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</si>
  <si>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</si>
  <si>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</si>
  <si>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</si>
  <si>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</si>
  <si>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</si>
  <si>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</si>
  <si>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</si>
  <si>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</si>
  <si>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</si>
  <si>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</si>
  <si>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</si>
  <si>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</si>
  <si>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</si>
  <si>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</si>
  <si>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</si>
  <si>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</si>
  <si>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</si>
  <si>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</si>
  <si>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</si>
  <si>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</si>
  <si>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</si>
  <si>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</si>
  <si>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</si>
  <si>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</si>
  <si>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</si>
  <si>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</si>
  <si>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</si>
  <si>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</si>
  <si>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</si>
  <si>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</si>
  <si>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</si>
  <si>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</si>
  <si>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</si>
  <si>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</si>
  <si>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</si>
  <si>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</si>
  <si>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</si>
  <si>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</si>
  <si>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</si>
  <si>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</si>
  <si>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</si>
  <si>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</si>
  <si>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</si>
  <si>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</si>
  <si>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</si>
  <si>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</si>
  <si>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</si>
  <si>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</si>
  <si>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</si>
  <si>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</si>
  <si>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</si>
  <si>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</si>
  <si>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</si>
  <si>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</si>
  <si>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</si>
  <si>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</si>
  <si>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</si>
  <si>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</si>
  <si>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</si>
  <si>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</si>
  <si>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</si>
  <si>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</si>
  <si>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</si>
  <si>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</si>
  <si>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</si>
  <si>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</si>
  <si>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</si>
  <si>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</si>
  <si>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</si>
  <si>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</si>
  <si>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</si>
  <si>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</si>
  <si>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</si>
  <si>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</si>
  <si>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</si>
  <si>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</si>
  <si>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</si>
  <si>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</si>
  <si>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</si>
  <si>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</si>
  <si>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</si>
  <si>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</si>
  <si>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</si>
  <si>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</si>
  <si>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</si>
  <si>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</si>
  <si>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</si>
  <si>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</si>
  <si>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</si>
  <si>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</si>
  <si>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</si>
  <si>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</si>
  <si>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</si>
  <si>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</si>
  <si>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</si>
  <si>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</si>
  <si>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</si>
  <si>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</si>
  <si>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</si>
  <si>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</si>
  <si>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</si>
  <si>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</si>
  <si>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</si>
  <si>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</si>
  <si>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</si>
  <si>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</si>
  <si>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</si>
  <si>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</si>
  <si>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</si>
  <si>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</si>
  <si>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</si>
  <si>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</si>
  <si>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</si>
  <si>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</si>
  <si>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</si>
  <si>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</si>
  <si>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</si>
  <si>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</si>
  <si>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PCM-20251115-00001133</t>
  </si>
  <si>
    <t>Will check after MRD0092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</si>
</sst>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9" totalsRowShown="0" headerRowDxfId="15" dataDxfId="14" headerRowBorderDxfId="12" tableBorderDxfId="13">
  <autoFilter ref="A1:L1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313.45068865740905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45976.399114583335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45976.399114583335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45976.399114583335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45976.399114583335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45976.399114583335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45976.399114583335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45976.399114583335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45976.399114583335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45976.399114583335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45976.399114583335</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45976.399114583335</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45976.399114583335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45976.399114583335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45976.399114583335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45976.399114583335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45976.399114583335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45976.399114583335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45976.399114583335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45976.399114583335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45976.399114583335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45976.399114583335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45976.399114583335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45976.399114583335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45976.399114583335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45976.399114583335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45976.399114583335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45976.399114583335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45976.399114583335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45976.399114583335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45976.399114583335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45976.399114583335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45976.399114583335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45976.399114583335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45976.399114583335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45976.399114583335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45976.399114583335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45976.399114583335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45976.399114583335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45976.399114583335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45976.399114583335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45976.399114583335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45976.399114583335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45976.399114583335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45976.399114583335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45976.399114583335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45976.399114583335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45976.399114583335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45976.399114583335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45976.399114583335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45976.399114583335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45976.399114583335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45976.399114583335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45976.399114583335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45976.399114583335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45976.399114583335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45976.399114583335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45976.399114583335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45976.399114583335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45976.399114583335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45976.399114583335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45976.399114583335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45976.399114583335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45976.399114583335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45976.399114583335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45976.399114583335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45976.399114583335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45976.399114583335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45976.399114583335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45976.399114583335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45976.399114583335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45976.399114583335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45976.399114583335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45976.399114583335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45976.399114583335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45976.399114583335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45976.399114583335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45976.399114583335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45976.399114583335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45976.399114583335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45976.399114583335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45976.399114583335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45976.399114583335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45976.399114583335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45976.399114583335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45976.399114583335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45976.399114583335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45976.399114583335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45976.399114583335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45976.399114583335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45976.399114583335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45976.399114583335</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151.39927662037371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45976.399114583335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45976.399114583335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45976.399114583335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45976.399114583335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45976.399114583335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45976.399114583335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45976.399114583335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45976.399114583335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45976.399114583335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45976.399114583335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45976.399114583335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45976.399114583335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45976.399114583335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45976.399114583335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45976.399114583335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45976.399114583335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45976.399114583335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45976.399114583335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45976.399114583335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45976.399114583335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45976.399114583335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45976.399114583335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45976.399114583335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45976.399114583335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45976.399114583335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45976.399114583335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45976.399114583335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45976.399114583335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45976.399114583335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45976.399114583335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45976.399114583335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45976.399114583335</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45976.399114583335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45976.399114583335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45976.399114583335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45976.399114583335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45976.399114583335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45976.399114583335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45976.399114583335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45976.399114583335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45976.399114583335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45976.399114583335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45976.399114583335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45976.399114583335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45976.399114583335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45976.399114583335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45976.399114583335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45976.399114583335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45976.399114583335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45976.399114583335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45976.399114583335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45976.399114583335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45976.399114583335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45976.399114583335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45976.399114583335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45976.399114583335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45976.399114583335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45976.399114583335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45976.399114583335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45976.399114583335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45976.399114583335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45976.399114583335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45976.399114583335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45976.399114583335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45976.399114583335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45976.399114583335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45976.399114583335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45976.399114583335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45976.399114583335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45976.399114583335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45976.399114583335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45976.399114583335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45976.399114583335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45976.399114583335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45976.399114583335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45976.399114583335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45976.399114583335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45976.399114583335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45976.399114583335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45976.399114583335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45976.399114583335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45976.399114583335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45976.399114583335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45976.399114583335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45976.399114583335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45976.399114583335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45976.399114583335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45976.399114583335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45976.399114583335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45976.399114583335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45976.399114583335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45976.399114583335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45976.399114583335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45976.399114583335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45976.399114583335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45976.399114583335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45976.399114583335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45976.399114583335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45976.399114583335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45976.399114583335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45976.399114583335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45976.399114583335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45976.399114583335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45976.399114583335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45976.399114583335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45976.399114583335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45976.399114583335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45976.399114583335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45976.399114583335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45976.399114583335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45976.399114583335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45976.399114583335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45976.399114583335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45976.399114583335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45976.399114583335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45976.399114583335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45976.399114583335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45976.399114583335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45976.399114583335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45976.399114583335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45976.399114583335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45976.399114583335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45976.399114583335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45976.399114583335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45976.399114583335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45976.399114583335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45976.399114583335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45976.399114583335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45976.399114583335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45976.399114583335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45976.399114583335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45976.399114583335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45976.399114583335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45976.399114583335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45976.399114583335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45976.399114583335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45976.399114583335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45976.399114583335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45976.399114583335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45976.399114583335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45976.399114583335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45976.399114583335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45976.399114583335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45976.399114583335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45976.399114583335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45976.399114583335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45976.399114583335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45976.399114583335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45976.399114583335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45976.399114583335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45976.399114583335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45976.399114583335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45976.399114583335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45976.399114583335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45976.399114583335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45976.399114583335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45976.399114583335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45976.399114583335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45976.399114583335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45976.399114583335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45976.399114583335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45976.399114583335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45976.399114583335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45976.399114583335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45976.399114583335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45976.399114583335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45976.399114583335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45976.399114583335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45976.399114583335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45976.399114583335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45976.399114583335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45976.399114583335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45976.399114583335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45976.399114583335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45976.399114583335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45976.399114583335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45976.399114583335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45976.399114583335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45976.399114583335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45976.399114583335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45976.399114583335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45976.399114583335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45976.399114583335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45976.399114583335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45976.399114583335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45976.399114583335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45976.399114583335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45976.399114583335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45976.399114583335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45976.399114583335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45976.399114583335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45976.399114583335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45976.399114583335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45976.399114583335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45976.399114583335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45976.399114583335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45976.399114583335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45976.399114583335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45976.399114583335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45976.399114583335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45976.399114583335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45976.399114583335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45976.399114583335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45976.399114583335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45976.399114583335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45976.399114583335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45976.399114583335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45976.399114583335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45976.399114583335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45976.399114583335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45976.399114583335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45976.399114583335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45976.399114583335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45976.399114583335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45976.399114583335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45976.399114583335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45976.399114583335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45976.399114583335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45976.399114583335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45976.399114583335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45976.399114583335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45976.399114583335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45976.399114583335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45976.399114583335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45976.399114583335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45976.399114583335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45976.399114583335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45976.399114583335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45976.399114583335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45976.399114583335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45976.399114583335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45976.399114583335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45976.399114583335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45976.399114583335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45976.399114583335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45976.399114583335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45976.399114583335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45976.399114583335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45976.399114583335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45976.399114583335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45976.399114583335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45976.399114583335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45976.399114583335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45976.399114583335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45976.399114583335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45976.399114583335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45976.399114583335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45976.399114583335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45976.399114583335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45976.399114583335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45976.399114583335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45976.399114583335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45976.399114583335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45976.399114583335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45976.399114583335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45976.399114583335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45976.399114583335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45976.399114583335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45976.399114583335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45976.399114583335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45976.399114583335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45976.399114583335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45976.399114583335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45976.399114583335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45976.399114583335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45976.399114583335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45976.399114583335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45976.399114583335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45976.399114583335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45976.399114583335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45976.399114583335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45976.399114583335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45976.399114583335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45976.399114583335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45976.399114583335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45976.399114583335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45976.399114583335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45976.399114583335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45976.399114583335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45976.399114583335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45976.399114583335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45976.399114583335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45976.399114583335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45976.399114583335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45976.399114583335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45976.399114583335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45976.399114583335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45976.399114583335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45976.399114583335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45976.399114583335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45976.399114583335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45976.399114583335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45976.399114583335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45976.399114583335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45976.399114583335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45976.399114583335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45976.399114583335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45976.399114583335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45976.399114583335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45976.399114583335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45976.399114583335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45976.399114583335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45976.399114583335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45976.399114583335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45976.399114583335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45976.399114583335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45976.399114583335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45976.399114583335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45976.399114583335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45976.399114583335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45976.399114583335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45976.399114583335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45976.399114583335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45976.399114583335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45976.399114583335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45976.399114583335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45976.399114583335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45976.399114583335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45976.399114583335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45976.399114583335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45976.399114583335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45976.399114583335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45976.399114583335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45976.399114583335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45976.399114583335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45976.399114583335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45976.399114583335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45976.399114583335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45976.399114583335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45976.399114583335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45976.399114583335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45976.399114583335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45976.399114583335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45976.399114583335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45976.399114583335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45976.399114583335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45976.399114583335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45976.399114583335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45976.399114583335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45976.399114583335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45976.399114583335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45976.399114583335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45976.399114583335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45976.399114583335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45976.399114583335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45976.399114583335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45976.399114583335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45976.399114583335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45976.399114583335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45976.399114583335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45976.399114583335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45976.399114583335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45976.399114583335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45976.399114583335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45976.399114583335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45976.399114583335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45976.399114583335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45976.399114583335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45976.399114583335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45976.399114583335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45976.399114583335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45976.399114583335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45976.399114583335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45976.399114583335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45976.399114583335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45976.399114583335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45976.399114583335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45976.399114583335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45976.399114583335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45976.399114583335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45976.399114583335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45976.399114583335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45976.399114583335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45976.399114583335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45976.399114583335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45976.399114583335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45976.399114583335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45976.399114583335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45976.399114583335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45976.399114583335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45976.399114583335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45976.399114583335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45976.399114583335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45976.399114583335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45976.399114583335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45976.399114583335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45976.399114583335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45976.399114583335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45976.399114583335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45976.399114583335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45976.399114583335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45976.399114583335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45976.399114583335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45976.399114583335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45976.399114583335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45976.399114583335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45976.399114583335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45976.399114583335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45976.399114583335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45976.399114583335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45976.399114583335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45976.399114583335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45976.399114583335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45976.399114583335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45976.399114583335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45976.399114583335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45976.399114583335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45976.399114583335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45976.399114583335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45976.399114583335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45976.399114583335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45976.399114583335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45976.399114583335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45976.399114583335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45976.399114583335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45976.399114583335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45976.399114583335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45976.399114583335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45976.399114583335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45976.399114583335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45976.399114583335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45976.399114583335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45976.399114583335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45976.399114583335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45976.399114583335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45976.399114583335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45976.399114583335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45976.399114583335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45976.399114583335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45976.399114583335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45976.399114583335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45976.399114583335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45976.399114583335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45976.399114583335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45976.399114583335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45976.399114583335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45976.399114583335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45976.399114583335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45976.399114583335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45976.399114583335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45976.399114583335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45976.399114583335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45976.399114583335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45976.399114583335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45976.399114583335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45976.399114583335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45976.399114583335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45976.399114583335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45976.399114583335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45976.399114583335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45976.399114583335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45976.399114583335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45976.399114583335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45976.399114583335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45976.399114583335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45976.399114583335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45976.399114583335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45976.399114583335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45976.399114583335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45976.399114583335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45976.399114583335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45976.399114583335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45976.399114583335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45976.399114583335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45976.399114583335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45976.399114583335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45976.399114583335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45976.399114583335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45976.399114583335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45976.399114583335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45976.399114583335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45976.399114583335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45976.399114583335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45976.399114583335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45976.399114583335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45976.399114583335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45976.399114583335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45976.399114583335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45976.399114583335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45976.399114583335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45976.399114583335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45976.399114583335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45976.399114583335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45976.399114583335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45976.399114583335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45976.399114583335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45976.399114583335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45976.399114583335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45976.399114583335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45976.399114583335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45976.399114583335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45976.399114583335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45976.399114583335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45976.399114583335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45976.399114583335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45976.399114583335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45976.399114583335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45976.399114583335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45976.399114583335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45976.399114583335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45976.399114583335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45976.399114583335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45976.399114583335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45976.399114583335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45976.399114583335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45976.399114583335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45976.399114583335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45976.399114583335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45976.399114583335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45976.399114583335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45976.399114583335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45976.399114583335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45976.399114583335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45976.399114583335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45976.399114583335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45976.399114583335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45976.399114583335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45976.399114583335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45976.399114583335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45976.399114583335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45976.399114583335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45976.399114583335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45976.399114583335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45976.399114583335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45976.399114583335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45976.399114583335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45976.399114583335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45976.399114583335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45976.399114583335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45976.399114583335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45976.399114583335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45976.399114583335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45976.399114583335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45976.399114583335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45976.399114583335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45976.399114583335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45976.399114583335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45976.399114583335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45976.399114583335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45976.399114583335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45976.399114583335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45976.399114583335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45976.399114583335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45976.399114583335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45976.399114583335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45976.399114583335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45976.399114583335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45976.399114583335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45976.399114583335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45976.399114583335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45976.399114583335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45976.399114583335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45976.399114583335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45976.399114583335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45976.399114583335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45976.399114583335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45976.399114583335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45976.399114583335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45976.399114583335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45976.399114583335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45976.399114583335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45976.399114583335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45976.399114583335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45976.399114583335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45976.399114583335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45976.399114583335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45976.399114583335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45976.399114583335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45976.399114583335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45976.399114583335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45976.399114583335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45976.399114583335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45976.399114699074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45976.399114699074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45976.399114699074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45976.399114699074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45976.399114699074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45976.399114699074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45976.399114699074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45976.399114699074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45976.399114699074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45976.399114699074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45976.399114699074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45976.399114699074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45976.399114699074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45976.399114699074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45976.399114699074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45976.399114699074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45976.399114699074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45976.399114699074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45976.399114699074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45976.399114699074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45976.399114699074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45976.399114699074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45976.399114699074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45976.399114699074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45976.399114699074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45976.399114699074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45976.399114699074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45976.399114699074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45976.399114699074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45976.399114699074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45976.399114699074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45976.399114699074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45976.399114699074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45976.399114699074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45976.399114699074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45976.399114699074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45976.399114699074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45976.399114699074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45976.399114699074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45976.399114699074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45976.399114699074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45976.399114699074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45976.399114699074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45976.399114699074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45976.399114699074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45976.399114699074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45976.399114699074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45976.399114699074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45976.399114699074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45976.399114699074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45976.399114699074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45976.399114699074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45976.399114699074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45976.399114699074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45976.399114699074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45976.399114699074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45976.399114699074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45976.399114699074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45976.399114699074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45976.399114699074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45976.399114699074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45976.399114699074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45976.399114699074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45976.399114699074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45976.399114699074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45976.399114699074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45976.399114699074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45976.399114699074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45976.399114699074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45976.399114699074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45976.399114699074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45976.399114699074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45976.399114699074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45976.399114699074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45976.399114699074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45976.399114699074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45976.399114699074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45976.399114699074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45976.399114699074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45976.399114699074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45976.399114699074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45976.399114699074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45976.399114699074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45976.399114699074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45976.399114699074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45976.399114699074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45976.399114699074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45976.399114699074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45976.399114699074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45976.399114699074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45976.399114699074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45976.399114699074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45976.399114699074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45976.399114699074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45976.399114699074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45976.399114699074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45976.399114699074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45976.399114699074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45976.399114699074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45976.399114699074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45976.399114699074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45976.399114699074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45976.399114699074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45976.399114699074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45976.399114699074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45976.399114699074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45976.399114699074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45976.399114699074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45976.399114699074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45976.399114699074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45976.399114699074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45976.399114699074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45976.399114699074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45976.399114699074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45976.399114699074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45976.399114699074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45976.399114699074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45976.399114699074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45976.399114699074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45976.399114699074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45976.399114699074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45976.399114699074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45976.399114699074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45976.399114699074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45976.399114699074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45976.399114699074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45976.399114699074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45976.399114699074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45976.399114699074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45976.399114699074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45976.399114699074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45976.399114699074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45976.399114699074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45976.399114699074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45976.399114699074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45976.399114699074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45976.399114699074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45976.399114699074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45976.399114699074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45976.399114699074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45976.399114699074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45976.399114699074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45976.399114699074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45976.399114699074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45976.399114699074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45976.399114699074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45976.399114699074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45976.399114699074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45976.399114699074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45976.399114699074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45976.399114699074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45976.399114699074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45976.399114699074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45976.399114699074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45976.399114699074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45976.399114699074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45976.399114699074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45976.399114699074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45976.399114699074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45976.399114699074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45976.399114699074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45976.399114699074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45976.399114699074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45976.399114699074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45976.399114699074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45976.399114699074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45976.399114699074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45976.399114699074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45976.399114699074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45976.399114699074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45976.399114699074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45976.399114699074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45976.399114699074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45976.399114699074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45976.399114699074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45976.399114699074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45976.399114699074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45976.399114699074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45976.399114699074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45976.399114699074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45976.399114699074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45976.399114699074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45976.399114699074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45976.399114699074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45976.399114699074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45976.399114699074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45976.399114699074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45976.399114699074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45976.399114699074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45976.399114699074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45976.399114699074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45976.399114699074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45976.399114699074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45976.399114699074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45976.399114699074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45976.399114699074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45976.399114699074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45976.399114699074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45976.399114699074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45976.399114699074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45976.399114699074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45976.399114699074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45976.399114699074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45976.399114699074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45976.399114699074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45976.399114699074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45976.399114699074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45976.399114699074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45976.399114699074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45976.399114699074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45976.399114699074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45976.399114699074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45976.399114699074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45976.399114699074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45976.399114699074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45976.399114699074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45976.399114699074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45976.399114699074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45976.399114699074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45976.399114699074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45976.399114699074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45976.399114699074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45976.399114699074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45976.399114699074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45976.399114699074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45976.399114699074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45976.399114699074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45976.399114699074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45976.399114699074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45976.399114699074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45976.399114699074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45976.399114699074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45976.399114699074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45976.399114699074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45976.399114699074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45976.399114699074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45976.399114699074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45976.399114699074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45976.399114699074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45976.399114699074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45976.399114699074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45976.399114699074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45976.399114699074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45976.399114699074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45976.399114699074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45976.399114699074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45976.399114699074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45976.399114699074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45976.399114699074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45976.399114699074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45976.399114699074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45976.399114699074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45976.399114699074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45976.399114699074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45976.399114699074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45976.399114699074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45976.399114699074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45976.399114699074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45976.399114699074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45976.399114699074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45976.399114699074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45976.399114699074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45976.399114699074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45976.399114699074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45976.399114699074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45976.399114699074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45976.399114699074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45976.399114699074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45976.399114699074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45976.399114699074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45976.399114699074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45976.399114699074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45976.399114699074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45976.399114699074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45976.399114699074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45976.399114699074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45976.399114699074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45976.399114699074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45976.399114699074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45976.399114699074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45976.399114699074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45976.399114699074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45976.399114699074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45976.399114699074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45976.399114699074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45976.399114699074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45976.399114699074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45976.399114699074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45976.399114699074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45976.399114699074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45976.399114699074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45976.399114699074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45976.399114699074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45976.399114699074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45976.399114699074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45976.399114699074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45976.399114699074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45976.399114699074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45976.399114699074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45976.399114699074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45976.399114699074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45976.399114699074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45976.399114699074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45976.399114699074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45976.399114699074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45976.399114699074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45976.399114699074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45976.399114699074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45976.399114699074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45976.399114699074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45976.399114699074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45976.399114699074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45976.399114699074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45976.399114699074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45976.399114699074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45976.399114699074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45976.399114699074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45976.399114699074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45976.399114699074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45976.399114699074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45976.399114699074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45976.399114699074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45976.399114699074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45976.399114699074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45976.399114699074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45976.399114699074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45976.399114699074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45976.399114699074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45976.399114699074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45976.399114699074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45976.399114699074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45976.399114699074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45976.399114699074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45976.399114699074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45976.399114699074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45976.399114699074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45976.399114699074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45976.399114699074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45976.399114699074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45976.399114699074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45976.399114699074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45976.399114699074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45976.399114699074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45976.399114699074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45976.399114699074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45976.399114699074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45976.399114699074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45976.399114699074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45976.399114699074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45976.399114699074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45976.399114699074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45976.399114699074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45976.399114699074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45976.399114699074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45976.399114699074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45976.399114699074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45976.399114699074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45976.399114699074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45976.399114699074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45976.399114699074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45976.399114699074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45976.399114699074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45976.399114699074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45976.399114699074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45976.399114699074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45976.399114699074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45976.399114699074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45976.399114699074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45976.399114699074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45976.399114699074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45976.399114699074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45976.399114699074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45976.399114699074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45976.399114699074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45976.399114699074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45976.399114699074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45976.399114699074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45976.399114699074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45976.399114699074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45976.399114699074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45976.399114699074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45976.399114699074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45976.399114699074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45976.399114699074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45976.399114699074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45976.399114699074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45976.399114699074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45976.399114699074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45976.399114699074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45976.399114699074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45976.399114699074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45976.399114699074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45976.399114699074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45976.399114699074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45976.399114699074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45976.399114699074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45976.399114699074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45976.399114699074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45976.399114699074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45976.399114699074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45976.399114699074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45976.399114699074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45976.399114699074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45976.399114699074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45976.399114699074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45976.399114699074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45976.399114699074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45976.399114699074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45976.399114699074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45976.399114699074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45976.399114699074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45976.399114699074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45976.399114699074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45976.399114699074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45976.399114699074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45976.399114699074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45976.399114699074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45976.399114699074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45976.399114699074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45976.399114699074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45976.399114699074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45976.399114699074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45976.399114699074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45976.399114699074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45976.399114699074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45976.399114699074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45976.399114699074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45976.399114699074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45976.399114699074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45976.399114699074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45976.399114699074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45976.399114699074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45976.399114699074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45976.399114699074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45976.399114699074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45976.399114699074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45976.399114699074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45976.399114699074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45976.399114699074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45976.399114699074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45976.399114699074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45976.399114699074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45976.399114699074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45976.399114699074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45976.399114699074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45976.399114699074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45976.399114699074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45976.399114699074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45976.399114699074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45976.399114699074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45976.399114699074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45976.399114699074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45976.399114699074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45976.399114699074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45976.399114699074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272.91839699073898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0.59588541666744277</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0.46976273148175096</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0.21434606481489027</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45976.399114583335</v>
      </c>
      <c r="H6" s="96">
        <v>45976.282638888886</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32088</v>
      </c>
      <c r="E7" s="95" t="s">
        <v>39021</v>
      </c>
      <c r="F7" s="96">
        <v>45976.283148148148</v>
      </c>
      <c r="G7" s="97">
        <f ca="1">IFERROR(NOW()-F7,"")</f>
        <v>0.115966435187147</v>
      </c>
      <c r="H7" s="96">
        <v>45976.277083333334</v>
      </c>
      <c r="I7" s="135" t="str">
        <f>IFERROR(VLOOKUP(D7,DB!A:F,6,0),"")</f>
        <v>SCECO</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45976.399114583335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45976.399114583335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45976.399114583335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45976.399114583335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45976.399114583335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45976.399114583335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45976.399114583335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45976.399114583335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45976.399114583335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45976.399114583335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45976.399114583335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45976.399114583335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45976.399114583335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45976.399114583335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45976.399114583335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45976.399114583335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45976.399114583335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45976.399114583335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45976.399114583335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45976.399114583335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45976.399114583335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45976.399114583335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45976.399114583335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45976.399114583335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45976.399114583335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45976.399114583335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45976.399114583335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45976.399114583335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45976.399114583335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45976.399114583335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45976.399114583335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45976.399114583335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45976.399114583335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45976.399114583335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45976.399114583335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45976.399114583335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45976.399114583335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45976.399114583335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45976.399114583335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45976.399114583335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45976.399114583335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45976.399114583335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45976.399114583335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45976.399114583335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45976.399114583335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45976.399114583335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45976.399114583335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45976.399114583335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45976.399114583335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45976.399114583335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45976.399114583335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45976.399114583335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45976.399114583335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45976.399114583335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45976.399114583335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45976.399114583335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45976.399114583335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45976.399114583335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45976.399114583335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45976.399114583335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45976.399114583335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45976.399114583335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45976.399114583335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45976.399114583335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45976.399114583335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45976.399114583335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45976.399114583335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45976.399114583335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45976.399114583335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45976.399114583335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45976.399114583335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45976.399114583335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45976.399114583335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45976.399114583335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45976.399114583335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45976.399114583335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45976.399114583335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45976.399114583335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45976.399114583335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45976.399114583335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45976.399114583335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45976.399114583335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45976.399114583335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45976.399114583335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45976.399114583335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45976.399114583335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45976.399114583335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45976.399114583335</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45976.399114583335</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45976.399114583335</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45976.399114583335</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45976.399114583335</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45976.399114583335</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45976.399114583335</v>
      </c>
      <c r="H101" s="96"/>
      <c r="I101" s="135" t="str">
        <f>IFERROR(VLOOKUP(D101,DB!A:F,6,0),"")</f>
        <v/>
      </c>
      <c r="J101" s="135"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1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84.567054398146865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50.21023726851854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27.738003472222772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33332</v>
      </c>
      <c r="E6" s="124" t="s">
        <v>39021</v>
      </c>
      <c r="F6" s="157">
        <v>45976.195474537039</v>
      </c>
      <c r="G6" s="126">
        <f t="shared" ref="G6:G53" ca="1" si="2">IFERROR(NOW()-F6,"")</f>
        <v>0.20364004629664123</v>
      </c>
      <c r="H6" s="125">
        <v>45976.02925925926</v>
      </c>
      <c r="I6" s="124" t="str">
        <f>IFERROR(VLOOKUP(D6,DB!A:F,6,0),"")</f>
        <v>SCECO</v>
      </c>
      <c r="J6" s="124" t="str">
        <f>IFERROR(VLOOKUP(D6,DB!A:G,7,0),"")</f>
        <v>Dead</v>
      </c>
      <c r="K6" s="124" t="s">
        <v>39126</v>
      </c>
      <c r="L6" s="124" t="str">
        <f>IFERROR(VLOOKUP(D6,DB!A:I,9,0),"")</f>
        <v>Latis</v>
      </c>
    </row>
    <row r="7" spans="1:13">
      <c r="A7" s="124"/>
      <c r="B7" s="124" t="str">
        <f>IFERROR(VLOOKUP(D7,DB!A:K,11,0),"")</f>
        <v/>
      </c>
      <c r="C7" s="124"/>
      <c r="D7" s="124"/>
      <c r="E7" s="124"/>
      <c r="F7" s="124"/>
      <c r="G7" s="126">
        <f t="shared" ca="1" si="2"/>
        <v>45976.399114583335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45976.399114583335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45976.399114583335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45976.399114583335</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45976.399114583335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45976.399114583335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45976.399114583335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45976.399114583335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45976.399114583335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45976.399114583335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45976.399114583335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45976.399114583335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45976.399114583335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45976.399114583335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45976.399114583335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45976.399114583335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45976.399114583335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45976.399114583335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45976.399114583335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45976.399114583335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45976.399114583335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45976.399114583335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45976.399114583335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45976.399114583335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45976.399114583335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45976.399114583335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45976.399114583335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45976.399114583335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45976.399114583335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45976.399114583335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45976.399114583335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45976.399114583335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45976.399114583335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45976.399114583335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45976.399114583335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45976.399114583335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45976.399114583335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45976.399114583335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45976.399114583335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45976.399114583335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45976.399114583335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45976.399114583335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45976.399114583335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45976.399114583335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45976.399114583335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45976.399114583335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45976.399114583335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45976.399114583335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45976.399114583335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45976.399114583335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45976.399114583335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45976.399114583335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45976.399114583335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45976.399114583335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45976.399114583335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45976.399114583335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45976.399114583335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45976.399114583335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45976.399114583335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45976.399114583335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45976.399114583335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45976.399114583335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45976.399114583335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45976.399114583335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45976.399114583335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45976.399114583335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45976.399114583335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45976.399114583335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45976.399114583335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45976.399114583335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45976.399114583335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45976.399114583335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45976.399114583335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45976.399114583335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45976.399114583335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45976.399114583335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45976.399114583335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45976.399114583335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45976.399114583335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45976.399114583335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45976.399114583335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45976.399114583335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45976.399114583335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45976.399114583335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45976.399114583335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45976.399114583335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45976.399114583335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45976.399114583335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45976.399114583335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45976.399114583335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45976.399114583335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45976.399114583335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45976.399114583335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45976.399114583335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45976.399114583335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45976.399114583335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45976.399114583335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45976.399114583335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45976.399114583335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45976.399114583335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45976.399114583335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45976.399114583335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45976.399114583335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45976.399114583335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45976.399114583335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45976.399114583335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45976.399114583335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45976.399114583335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45976.399114583335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45976.399114583335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45976.399114583335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45976.399114583335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45976.399114583335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45976.399114583335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45976.399114583335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45976.399114583335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45976.399114583335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45976.399114583335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45976.399114583335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45976.399114583335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45976.399114583335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45976.399114583335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45976.399114583335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45976.399114583335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45976.399114583335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45976.399114583335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45976.399114583335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45976.399114583335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45976.399114583335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45976.399114583335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45976.399114583335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45976.399114583335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45976.399114583335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45976.399114583335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45976.399114583335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45976.399114583335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45976.399114583335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45976.399114583335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45976.399114583335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45976.399114583335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45976.399114583335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45976.399114583335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45976.399114583335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45976.399114583335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45976.399114583335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45976.399114583335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45976.399114583335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45976.399114583335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45976.399114583335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45976.399114583335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45976.399114583335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45976.399114583335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45976.399114583335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45976.399114583335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45976.399114583335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45976.399114583335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45976.399114583335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45976.399114583335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45976.399114583335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45976.399114583335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45976.399114583335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45976.399114583335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45976.399114583335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45976.399114583335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45976.399114583335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45976.399114583335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45976.399114583335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45976.399114583335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45976.399114583335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45976.399114583335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45976.399114583335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45976.399114583335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45976.399114583335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45976.399114583335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45976.399114583335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45976.399114583335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45976.399114583335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45976.399114583335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45976.399114583335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45976.399114583335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45976.399114583335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45976.399114583335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45976.399114583335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45976.399114583335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45976.399114583335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45976.399114583335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45976.399114583335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45976.399114583335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45976.399114583335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45976.399114583335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45976.399114583335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45976.399114583335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45976.399114583335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45976.399114583335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9"/>
  <sheetViews>
    <sheetView tabSelected="1" workbookViewId="0">
      <selection activeCell="E7" sqref="E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9</v>
      </c>
      <c r="D2" s="141" t="s">
        <v>29817</v>
      </c>
      <c r="E2" s="124" t="s">
        <v>39100</v>
      </c>
      <c r="F2" s="143">
        <v>45976.382916666669</v>
      </c>
      <c r="G2" s="105">
        <f t="shared" ref="G2:G21" ca="1" si="0">IFERROR(NOW()-F2,"-")</f>
        <v>1.6197916665987577E-2</v>
      </c>
      <c r="H2" s="143">
        <v>45976.392858796295</v>
      </c>
      <c r="I2" s="141" t="str">
        <f>IFERROR(VLOOKUP(D2,DB!A:F,6,0),"")</f>
        <v>SCECO</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45976.399114583335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45976.399114583335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45976.399114583335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45976.399114583335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45976.399114583335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45976.399114583335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45976.399114583335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45976.399114583335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45976.399114583335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45976.399114583335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45976.399114583335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45976.399114583335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45976.399114583335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45976.399114583335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45976.399114583335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45976.399114583335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45976.399114583335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45976.399114583335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45976.399114583335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ref="G22:G85" ca="1" si="1">IFERROR(NOW()-F22,"-")</f>
        <v>45976.399114583335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45976.399114583335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45976.399114583335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45976.399114583335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45976.399114583335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45976.399114583335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45976.399114583335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45976.399114583335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45976.399114583335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45976.399114583335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45976.399114583335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45976.399114583335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45976.399114583335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45976.399114583335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45976.399114583335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45976.399114583335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45976.399114583335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45976.399114583335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45976.399114583335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45976.399114583335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45976.399114583335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45976.399114583335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45976.399114583335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45976.399114583335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45976.399114583335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45976.399114583335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45976.399114583335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45976.399114583335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45976.399114583335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45976.399114583335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45976.399114583335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45976.399114583335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45976.399114583335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45976.399114583335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45976.399114583335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45976.399114583335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45976.399114583335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45976.399114583335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45976.399114583335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45976.399114583335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45976.399114583335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45976.399114583335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45976.399114583335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45976.399114583335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45976.399114583335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45976.399114583335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45976.399114583335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45976.399114583335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45976.399114583335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45976.399114583335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45976.399114583335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45976.399114583335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45976.399114583335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45976.399114583335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45976.399114583335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45976.399114583335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45976.399114583335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45976.399114583335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45976.399114583335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45976.399114583335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45976.399114583335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45976.399114583335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45976.399114583335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45976.399114583335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ref="G86:G119" ca="1" si="2">IFERROR(NOW()-F86,"-")</f>
        <v>45976.399114583335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45976.399114583335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45976.399114583335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45976.399114583335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45976.399114583335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45976.399114583335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45976.399114583335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45976.399114583335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45976.399114583335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45976.399114583335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45976.399114583335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45976.399114583335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45976.399114583335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45976.399114583335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45976.399114583335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45976.399114583335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45976.399114583335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45976.399114583335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45976.399114583335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45976.399114583335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45976.399114583335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45976.399114583335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45976.399114583335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45976.399114583335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45976.399114583335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45976.399114583335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45976.399114583335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45976.399114583335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45976.399114583335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45976.399114583335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45976.399114583335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45976.399114583335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45976.399114583335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45976.399114583335</v>
      </c>
      <c r="H119" s="143"/>
      <c r="I119" s="141" t="str">
        <f>IFERROR(VLOOKUP(D119,DB!A:F,6,0),"")</f>
        <v/>
      </c>
      <c r="J119" s="141" t="str">
        <f>IFERROR(VLOOKUP(D119,DB!A:G,7,0),"")</f>
        <v/>
      </c>
      <c r="K119" s="144"/>
      <c r="L119" s="145" t="str">
        <f>IFERROR(VLOOKUP(D119,DB!A:I,9,0),"")</f>
        <v/>
      </c>
    </row>
  </sheetData>
  <dataValidations count="2">
    <dataValidation allowBlank="1" showInputMessage="1" showErrorMessage="1" sqref="E1" xr:uid="{9E1BC488-8814-4F8A-8DBE-742B3278AB71}"/>
    <dataValidation type="list" allowBlank="1" showInputMessage="1" showErrorMessage="1" sqref="E2:E1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