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201" documentId="120_S{2AC9BD13-BADA-5192-A53E-5A8FF88502F6}" xr6:coauthVersionLast="47" xr6:coauthVersionMax="47" xr10:uidLastSave="{C7D14649-B5AB-49D2-B997-0FD5BD097106}"/>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<sst xmlns="http://schemas.openxmlformats.org/spreadsheetml/2006/main" count="180283" uniqueCount="39127">
  <si>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</si>
  <si>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</si>
  <si>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</si>
  <si>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</si>
  <si>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</si>
  <si>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</si>
  <si>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</si>
  <si>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</si>
  <si>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</si>
  <si>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</si>
  <si>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</si>
  <si>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</si>
  <si>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</si>
  <si>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</si>
  <si>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</si>
  <si>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</si>
  <si>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</si>
  <si>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</si>
  <si>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</si>
  <si>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</si>
  <si>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</si>
  <si>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</si>
  <si>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</si>
  <si>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</si>
  <si>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</si>
  <si>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</si>
  <si>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</si>
  <si>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</si>
  <si>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</si>
  <si>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</si>
  <si>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</si>
  <si>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</si>
  <si>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</si>
  <si>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</si>
  <si>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</si>
  <si>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</si>
  <si>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</si>
  <si>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</si>
  <si>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</si>
  <si>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</si>
  <si>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</si>
  <si>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</si>
  <si>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</si>
  <si>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</si>
  <si>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</si>
  <si>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</si>
  <si>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</si>
  <si>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</si>
  <si>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</si>
  <si>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</si>
  <si>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</si>
  <si>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</si>
  <si>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</si>
  <si>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</si>
  <si>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</si>
  <si>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</si>
  <si>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</si>
  <si>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</si>
  <si>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</si>
  <si>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</si>
  <si>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</si>
  <si>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</si>
  <si>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</si>
  <si>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</si>
  <si>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</si>
  <si>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</si>
  <si>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</si>
  <si>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</si>
  <si>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</si>
  <si>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</si>
  <si>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</si>
  <si>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</si>
  <si>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</si>
  <si>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</si>
  <si>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</si>
  <si>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</si>
  <si>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</si>
  <si>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</si>
  <si>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</si>
  <si>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</si>
  <si>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</si>
  <si>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</si>
  <si>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</si>
  <si>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</si>
  <si>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</si>
  <si>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</si>
  <si>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</si>
  <si>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</si>
  <si>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</si>
  <si>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</si>
  <si>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</si>
  <si>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</si>
  <si>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</si>
  <si>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</si>
  <si>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</si>
  <si>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</si>
  <si>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</si>
  <si>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</si>
  <si>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</si>
  <si>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</si>
  <si>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</si>
  <si>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</si>
  <si>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</si>
  <si>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</si>
  <si>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</si>
  <si>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</si>
  <si>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</si>
  <si>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</si>
  <si>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</si>
  <si>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</si>
  <si>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</si>
  <si>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</si>
  <si>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</si>
  <si>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</si>
  <si>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</si>
  <si>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</si>
  <si>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</si>
  <si>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</si>
  <si>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</si>
  <si>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</si>
  <si>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</si>
  <si>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</si>
  <si>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</si>
  <si>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</si>
  <si>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</si>
  <si>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</si>
  <si>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</si>
  <si>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</si>
  <si>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</si>
  <si>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</si>
  <si>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</si>
  <si>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</si>
  <si>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</si>
  <si>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</si>
  <si>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</si>
  <si>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</si>
  <si>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</si>
  <si>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</si>
  <si>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</si>
  <si>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</si>
  <si>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</si>
  <si>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</si>
  <si>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</si>
  <si>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</si>
  <si>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</si>
  <si>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</si>
  <si>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</si>
  <si>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</si>
  <si>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</si>
  <si>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</si>
  <si>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</si>
  <si>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</si>
  <si>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</si>
  <si>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</si>
  <si>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</si>
  <si>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</si>
  <si>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</si>
  <si>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</si>
  <si>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</si>
  <si>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</si>
  <si>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</si>
  <si>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</si>
  <si>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</si>
  <si>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</si>
  <si>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</si>
  <si>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</si>
  <si>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</si>
  <si>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</si>
  <si>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</si>
  <si>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</si>
  <si>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</si>
  <si>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</si>
  <si>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</si>
  <si>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</si>
  <si>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</si>
  <si>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</si>
  <si>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</si>
  <si>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</si>
  <si>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</si>
  <si>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</si>
  <si>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</si>
  <si>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</si>
  <si>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</si>
  <si>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</si>
  <si>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</si>
  <si>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</si>
  <si>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</si>
  <si>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</si>
  <si>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</si>
  <si>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</si>
  <si>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</si>
  <si>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</si>
  <si>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</si>
  <si>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</si>
  <si>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</si>
  <si>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</si>
  <si>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</si>
  <si>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</si>
  <si>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</si>
  <si>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</si>
  <si>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</si>
  <si>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</si>
  <si>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</si>
  <si>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</si>
  <si>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</si>
  <si>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</si>
  <si>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</si>
  <si>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</si>
  <si>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</si>
  <si>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</si>
  <si>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</si>
  <si>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</si>
  <si>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</si>
  <si>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</si>
  <si>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</si>
  <si>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</si>
  <si>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</si>
  <si>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</si>
  <si>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</si>
  <si>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</si>
  <si>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</si>
  <si>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</si>
  <si>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</si>
  <si>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</si>
  <si>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</si>
  <si>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</si>
  <si>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</si>
  <si>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</si>
  <si>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</si>
  <si>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</si>
  <si>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</si>
  <si>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</si>
  <si>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</si>
  <si>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</si>
  <si>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</si>
  <si>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</si>
  <si>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</si>
  <si>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</si>
  <si>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</si>
  <si>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</si>
  <si>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</si>
  <si>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</si>
  <si>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</si>
  <si>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</si>
  <si>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</si>
  <si>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</si>
  <si>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</si>
  <si>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</si>
  <si>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</si>
  <si>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</si>
  <si>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</si>
  <si>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</si>
  <si>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</si>
  <si>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</si>
  <si>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</si>
  <si>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</si>
  <si>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</si>
  <si>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</si>
  <si>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</si>
  <si>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</si>
  <si>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</si>
  <si>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</si>
  <si>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</si>
  <si>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</si>
  <si>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</si>
  <si>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</si>
  <si>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</si>
  <si>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</si>
  <si>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</si>
  <si>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</si>
  <si>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</si>
  <si>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</si>
  <si>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</si>
  <si>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</si>
  <si>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</si>
  <si>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</si>
  <si>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</si>
  <si>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</si>
  <si>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</si>
  <si>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</si>
  <si>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</si>
  <si>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</si>
  <si>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</si>
  <si>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</si>
  <si>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</si>
  <si>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</si>
  <si>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</si>
  <si>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</si>
  <si>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</si>
  <si>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</si>
  <si>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</si>
  <si>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</si>
  <si>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</si>
  <si>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</si>
  <si>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</si>
  <si>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</si>
  <si>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</si>
  <si>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</si>
  <si>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</si>
  <si>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</si>
  <si>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</si>
  <si>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</si>
  <si>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</si>
  <si>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</si>
  <si>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</si>
  <si>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</si>
  <si>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</si>
  <si>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</si>
  <si>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</si>
  <si>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</si>
  <si>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</si>
  <si>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</si>
  <si>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</si>
  <si>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</si>
  <si>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</si>
  <si>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</si>
  <si>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</si>
  <si>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</si>
  <si>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</si>
  <si>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</si>
  <si>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</si>
  <si>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</si>
  <si>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</si>
  <si>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</si>
  <si>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</si>
  <si>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</si>
  <si>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</si>
  <si>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</si>
  <si>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</si>
  <si>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</si>
  <si>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</si>
  <si>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</si>
  <si>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</si>
  <si>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</si>
  <si>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</si>
  <si>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</si>
  <si>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</si>
  <si>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</si>
  <si>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</si>
  <si>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</si>
  <si>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</si>
  <si>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</si>
  <si>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</si>
  <si>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</si>
  <si>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</si>
  <si>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</si>
  <si>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</si>
  <si>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</si>
  <si>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</si>
  <si>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</si>
  <si>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</si>
  <si>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</si>
  <si>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</si>
  <si>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</si>
  <si>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</si>
  <si>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</si>
  <si>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</si>
  <si>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</si>
  <si>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</si>
  <si>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</si>
  <si>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</si>
  <si>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</si>
  <si>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</si>
  <si>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</si>
  <si>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</si>
  <si>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</si>
  <si>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</si>
  <si>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</si>
  <si>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</si>
  <si>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</si>
  <si>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</si>
  <si>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</si>
  <si>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</si>
  <si>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</si>
  <si>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</si>
  <si>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</si>
  <si>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</si>
  <si>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</si>
  <si>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</si>
  <si>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</si>
  <si>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</si>
  <si>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</si>
  <si>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</si>
  <si>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</si>
  <si>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</si>
  <si>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</si>
  <si>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</si>
  <si>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</si>
  <si>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</si>
  <si>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</si>
  <si>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</si>
  <si>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</si>
  <si>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</si>
  <si>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</si>
  <si>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</si>
  <si>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</si>
  <si>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</si>
  <si>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</si>
  <si>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</si>
  <si>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</si>
  <si>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</si>
  <si>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</si>
  <si>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</si>
  <si>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</si>
  <si>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</si>
  <si>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</si>
  <si>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</si>
  <si>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</si>
  <si>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</si>
  <si>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</si>
  <si>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</si>
  <si>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</si>
  <si>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</si>
  <si>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</si>
  <si>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</si>
  <si>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</si>
  <si>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</si>
  <si>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</si>
  <si>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</si>
  <si>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</si>
  <si>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</si>
  <si>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</si>
  <si>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</si>
  <si>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</si>
  <si>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</si>
  <si>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</si>
  <si>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</si>
  <si>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</si>
  <si>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</si>
  <si>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</si>
  <si>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</si>
  <si>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</si>
  <si>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</si>
  <si>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</si>
  <si>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</si>
  <si>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</si>
  <si>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</si>
  <si>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</si>
  <si>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</si>
  <si>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</si>
  <si>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</si>
  <si>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</si>
  <si>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</si>
  <si>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</si>
  <si>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</si>
  <si>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</si>
  <si>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</si>
  <si>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</si>
  <si>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</si>
  <si>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</si>
  <si>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</si>
  <si>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</si>
  <si>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</si>
  <si>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</si>
  <si>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</si>
  <si>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</si>
  <si>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</si>
  <si>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</si>
  <si>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</si>
  <si>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</si>
  <si>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</si>
  <si>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</si>
  <si>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</si>
  <si>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</si>
  <si>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</si>
  <si>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</si>
  <si>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</si>
  <si>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</si>
  <si>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</si>
  <si>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</si>
  <si>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</si>
  <si>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</si>
  <si>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</si>
  <si>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</si>
  <si>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</si>
  <si>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</si>
  <si>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</si>
  <si>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</si>
  <si>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</si>
  <si>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</si>
  <si>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</si>
  <si>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</si>
  <si>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</si>
  <si>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</si>
  <si>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</si>
  <si>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</si>
  <si>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</si>
  <si>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</si>
  <si>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</si>
  <si>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</si>
  <si>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</si>
  <si>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</si>
  <si>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</si>
  <si>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</si>
  <si>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</si>
  <si>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</si>
  <si>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</si>
  <si>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</si>
  <si>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</si>
  <si>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</si>
  <si>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</si>
  <si>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</si>
  <si>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</si>
  <si>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</si>
  <si>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</si>
  <si>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</si>
  <si>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</si>
  <si>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</si>
  <si>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</si>
  <si>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</si>
  <si>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</si>
  <si>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</si>
  <si>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</si>
  <si>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</si>
  <si>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</si>
  <si>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</si>
  <si>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</si>
  <si>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</si>
  <si>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</si>
  <si>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</si>
  <si>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</si>
  <si>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</si>
  <si>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</si>
  <si>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</si>
  <si>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</si>
  <si>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</si>
  <si>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</si>
  <si>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</si>
  <si>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</si>
  <si>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</si>
  <si>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</si>
  <si>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</si>
  <si>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</si>
  <si>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</si>
  <si>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</si>
  <si>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</si>
  <si>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</si>
  <si>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</si>
  <si>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</si>
  <si>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</si>
  <si>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</si>
  <si>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</si>
  <si>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</si>
  <si>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</si>
  <si>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</si>
  <si>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</si>
  <si>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</si>
  <si>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</si>
  <si>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</si>
  <si>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</si>
  <si>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</si>
  <si>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</si>
  <si>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</si>
  <si>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</si>
  <si>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</si>
  <si>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</si>
  <si>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</si>
  <si>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</si>
  <si>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</si>
  <si>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</si>
  <si>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</si>
  <si>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</si>
  <si>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</si>
  <si>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</si>
  <si>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</si>
  <si>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</si>
  <si>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</si>
  <si>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</si>
  <si>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</si>
  <si>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</si>
  <si>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</si>
  <si>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</si>
  <si>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</si>
  <si>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</si>
  <si>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</si>
  <si>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</si>
  <si>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</si>
  <si>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</si>
  <si>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</si>
  <si>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</si>
  <si>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</si>
  <si>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</si>
  <si>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</si>
  <si>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</si>
  <si>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</si>
  <si>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</si>
  <si>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</si>
  <si>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</si>
  <si>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</si>
  <si>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</si>
  <si>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</si>
  <si>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</si>
  <si>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</si>
  <si>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</si>
  <si>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</si>
  <si>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</si>
  <si>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</si>
  <si>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</si>
  <si>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</si>
  <si>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</si>
  <si>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</si>
  <si>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</si>
  <si>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</si>
  <si>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</si>
  <si>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</si>
  <si>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</si>
  <si>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</si>
  <si>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</si>
  <si>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</si>
  <si>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</si>
  <si>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</si>
  <si>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</si>
  <si>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</si>
  <si>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</si>
  <si>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</si>
  <si>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</si>
  <si>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</si>
  <si>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</si>
  <si>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</si>
  <si>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</si>
  <si>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</si>
  <si>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</si>
  <si>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</si>
  <si>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</si>
  <si>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</si>
  <si>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</si>
  <si>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</si>
  <si>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</si>
  <si>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</si>
  <si>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</si>
  <si>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</si>
  <si>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</si>
  <si>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</si>
  <si>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</si>
  <si>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</si>
  <si>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</si>
  <si>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</si>
  <si>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</si>
  <si>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</si>
  <si>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</si>
  <si>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</si>
  <si>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</si>
  <si>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</si>
  <si>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</si>
  <si>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</si>
  <si>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</si>
  <si>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</si>
  <si>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</si>
  <si>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</si>
  <si>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</si>
  <si>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</si>
  <si>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</si>
  <si>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</si>
  <si>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</si>
  <si>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</si>
  <si>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</si>
  <si>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</si>
  <si>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</si>
  <si>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</si>
  <si>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</si>
  <si>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</si>
  <si>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</si>
  <si>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</si>
  <si>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</si>
  <si>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</si>
  <si>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</si>
  <si>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</si>
  <si>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</si>
  <si>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</si>
  <si>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</si>
  <si>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</si>
  <si>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</si>
  <si>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</si>
  <si>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</si>
  <si>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</si>
  <si>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</si>
  <si>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</si>
  <si>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</si>
  <si>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</si>
  <si>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</si>
  <si>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</si>
  <si>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</si>
  <si>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</si>
  <si>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</si>
  <si>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</si>
  <si>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</si>
  <si>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</si>
  <si>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</si>
  <si>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</si>
  <si>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</si>
  <si>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</si>
  <si>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</si>
  <si>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</si>
  <si>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</si>
  <si>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</si>
  <si>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</si>
  <si>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</si>
  <si>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</si>
  <si>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</si>
  <si>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</si>
  <si>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</si>
  <si>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</si>
  <si>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</si>
  <si>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</si>
  <si>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</si>
  <si>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</si>
  <si>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</si>
  <si>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</si>
  <si>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</si>
  <si>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</si>
  <si>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</si>
  <si>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</si>
  <si>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</si>
  <si>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</si>
  <si>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</si>
  <si>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</si>
  <si>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</si>
  <si>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</si>
  <si>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</si>
  <si>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</si>
  <si>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</si>
  <si>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</si>
  <si>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</si>
  <si>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</si>
  <si>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</si>
  <si>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</si>
  <si>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</si>
  <si>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</si>
  <si>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</si>
  <si>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</si>
  <si>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</si>
  <si>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</si>
  <si>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</si>
  <si>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</si>
  <si>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</si>
  <si>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</si>
  <si>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</si>
  <si>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</si>
  <si>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</si>
  <si>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</si>
  <si>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</si>
  <si>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</si>
  <si>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</si>
  <si>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</si>
  <si>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</si>
  <si>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</si>
  <si>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</si>
  <si>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</si>
  <si>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</si>
  <si>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</si>
  <si>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</si>
  <si>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</si>
  <si>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</si>
  <si>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</si>
  <si>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</si>
  <si>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</si>
  <si>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</si>
  <si>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</si>
  <si>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</si>
  <si>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</si>
  <si>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</si>
  <si>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</si>
  <si>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</si>
  <si>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</si>
  <si>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</si>
  <si>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</si>
  <si>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</si>
  <si>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</si>
  <si>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</si>
  <si>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</si>
  <si>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</si>
  <si>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</si>
  <si>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</si>
  <si>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</si>
  <si>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</si>
  <si>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</si>
  <si>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</si>
  <si>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</si>
  <si>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</si>
  <si>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</si>
  <si>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</si>
  <si>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</si>
  <si>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</si>
  <si>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</si>
  <si>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</si>
  <si>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</si>
  <si>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</si>
  <si>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</si>
  <si>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</si>
  <si>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</si>
  <si>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</si>
  <si>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</si>
  <si>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</si>
  <si>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</si>
  <si>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</si>
  <si>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</si>
  <si>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</si>
  <si>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</si>
  <si>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</si>
  <si>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</si>
  <si>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</si>
  <si>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</si>
  <si>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</si>
  <si>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</si>
  <si>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</si>
  <si>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</si>
  <si>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</si>
  <si>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</si>
  <si>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</si>
  <si>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</si>
  <si>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</si>
  <si>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</si>
  <si>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</si>
  <si>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</si>
  <si>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</si>
  <si>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</si>
  <si>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</si>
  <si>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</si>
  <si>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</si>
  <si>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</si>
  <si>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</si>
  <si>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</si>
  <si>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</si>
  <si>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</si>
  <si>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</si>
  <si>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</si>
  <si>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</si>
  <si>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</si>
  <si>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</si>
  <si>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</si>
  <si>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</si>
  <si>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</si>
  <si>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</si>
  <si>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</si>
  <si>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</si>
  <si>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</si>
  <si>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</si>
  <si>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</si>
  <si>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</si>
  <si>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</si>
  <si>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</si>
  <si>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</si>
  <si>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</si>
  <si>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</si>
  <si>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</si>
  <si>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</si>
  <si>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</si>
  <si>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</si>
  <si>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</si>
  <si>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</si>
  <si>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</si>
  <si>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</si>
  <si>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</si>
  <si>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</si>
  <si>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</si>
  <si>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</si>
  <si>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</si>
  <si>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</si>
  <si>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</si>
  <si>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</si>
  <si>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</si>
  <si>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</si>
  <si>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</si>
  <si>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</si>
  <si>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</si>
  <si>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</si>
  <si>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</si>
  <si>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</si>
  <si>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</si>
  <si>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</si>
  <si>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</si>
  <si>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</si>
  <si>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</si>
  <si>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</si>
  <si>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</si>
  <si>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</si>
  <si>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</si>
  <si>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</si>
  <si>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</si>
  <si>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</si>
  <si>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</si>
  <si>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</si>
  <si>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</si>
  <si>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</si>
  <si>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</si>
  <si>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</si>
  <si>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</si>
  <si>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</si>
  <si>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</si>
  <si>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</si>
  <si>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</si>
  <si>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</si>
  <si>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</si>
  <si>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</si>
  <si>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</si>
  <si>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</si>
  <si>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</si>
  <si>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</si>
  <si>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</si>
  <si>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</si>
  <si>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</si>
  <si>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</si>
  <si>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</si>
  <si>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</si>
  <si>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</si>
  <si>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</si>
  <si>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</si>
  <si>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</si>
  <si>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</si>
  <si>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</si>
  <si>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</si>
  <si>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</si>
  <si>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</si>
  <si>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</si>
  <si>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</si>
  <si>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</si>
  <si>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</si>
  <si>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</si>
  <si>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</si>
  <si>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</si>
  <si>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</si>
  <si>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</si>
  <si>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</si>
  <si>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</si>
  <si>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</si>
  <si>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</si>
  <si>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</si>
  <si>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</si>
  <si>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</si>
  <si>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</si>
  <si>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</si>
  <si>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</si>
  <si>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</si>
  <si>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</si>
  <si>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</si>
  <si>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</si>
  <si>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</si>
  <si>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</si>
  <si>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</si>
  <si>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</si>
  <si>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</si>
  <si>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</si>
  <si>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</si>
  <si>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</si>
  <si>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</si>
  <si>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</si>
  <si>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</si>
  <si>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</si>
  <si>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</si>
  <si>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</si>
  <si>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</si>
  <si>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</si>
  <si>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</si>
  <si>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</si>
  <si>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</si>
  <si>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</si>
  <si>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</si>
  <si>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</si>
  <si>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</si>
  <si>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</si>
  <si>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</si>
  <si>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</si>
  <si>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</si>
  <si>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</si>
  <si>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</si>
  <si>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</si>
  <si>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</si>
  <si>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</si>
  <si>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</si>
  <si>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</si>
  <si>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</si>
  <si>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</si>
  <si>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</si>
  <si>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</si>
  <si>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</si>
  <si>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</si>
  <si>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</si>
  <si>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</si>
  <si>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</si>
  <si>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</si>
  <si>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</si>
  <si>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</si>
  <si>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</si>
  <si>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</si>
  <si>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</si>
  <si>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</si>
  <si>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</si>
  <si>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</si>
  <si>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</si>
  <si>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</si>
  <si>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</si>
  <si>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</si>
  <si>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</si>
  <si>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</si>
  <si>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</si>
  <si>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</si>
  <si>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</si>
  <si>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</si>
  <si>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</si>
  <si>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</si>
  <si>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</si>
  <si>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</si>
  <si>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</si>
  <si>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</si>
  <si>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</si>
  <si>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</si>
  <si>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</si>
  <si>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</si>
  <si>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</si>
  <si>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</si>
  <si>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</si>
  <si>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</si>
  <si>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</si>
  <si>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</si>
  <si>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</si>
  <si>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</si>
  <si>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</si>
  <si>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</si>
  <si>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</si>
  <si>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</si>
  <si>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</si>
  <si>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</si>
  <si>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</si>
  <si>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</si>
  <si>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</si>
  <si>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</si>
  <si>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</si>
  <si>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</si>
  <si>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</si>
  <si>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</si>
  <si>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</si>
  <si>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</si>
  <si>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</si>
  <si>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</si>
  <si>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</si>
  <si>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</si>
  <si>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</si>
  <si>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</si>
  <si>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</si>
  <si>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</si>
  <si>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</si>
  <si>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</si>
  <si>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</si>
  <si>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</si>
  <si>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</si>
  <si>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</si>
  <si>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</si>
  <si>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</si>
  <si>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</si>
  <si>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</si>
  <si>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</si>
  <si>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</si>
  <si>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</si>
  <si>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</si>
  <si>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</si>
  <si>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</si>
  <si>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</si>
  <si>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</si>
  <si>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</si>
  <si>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</si>
  <si>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</si>
  <si>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</si>
  <si>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</si>
  <si>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</si>
  <si>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</si>
  <si>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</si>
  <si>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</si>
  <si>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</si>
  <si>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</si>
  <si>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</si>
  <si>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</si>
  <si>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</si>
  <si>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</si>
  <si>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</si>
  <si>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</si>
  <si>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</si>
  <si>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</si>
  <si>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</si>
  <si>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</si>
  <si>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</si>
  <si>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</si>
  <si>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</si>
  <si>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</si>
  <si>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</si>
  <si>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</si>
  <si>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</si>
  <si>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</si>
  <si>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</si>
  <si>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</si>
  <si>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</si>
  <si>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</si>
  <si>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</si>
  <si>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</si>
  <si>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</si>
  <si>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</si>
  <si>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</si>
  <si>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</si>
  <si>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</si>
  <si>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</si>
  <si>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</si>
  <si>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</si>
  <si>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</si>
  <si>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</si>
  <si>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</si>
  <si>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</si>
  <si>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</si>
  <si>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</si>
  <si>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</si>
  <si>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</si>
  <si>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</si>
  <si>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</si>
  <si>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</si>
  <si>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</si>
  <si>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</si>
  <si>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</si>
  <si>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</si>
  <si>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</si>
  <si>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</si>
  <si>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</si>
  <si>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</si>
  <si>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</si>
  <si>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</si>
  <si>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</si>
  <si>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</si>
  <si>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</si>
  <si>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</si>
  <si>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</si>
  <si>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</si>
  <si>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</si>
  <si>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</si>
  <si>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</si>
  <si>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</si>
  <si>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</si>
  <si>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</si>
  <si>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</si>
  <si>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</si>
  <si>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</si>
  <si>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</si>
  <si>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</si>
  <si>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</si>
  <si>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</si>
  <si>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</si>
  <si>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</si>
  <si>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</si>
  <si>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</si>
  <si>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</si>
  <si>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</si>
  <si>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</si>
  <si>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</si>
  <si>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</si>
  <si>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</si>
  <si>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</si>
  <si>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</si>
  <si>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</si>
  <si>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</si>
  <si>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</si>
  <si>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</si>
  <si>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</si>
  <si>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</si>
  <si>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</si>
  <si>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</si>
  <si>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</si>
  <si>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</si>
  <si>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</si>
  <si>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</si>
  <si>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</si>
  <si>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</si>
  <si>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</si>
  <si>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</si>
  <si>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</si>
  <si>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</si>
  <si>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</si>
  <si>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</si>
  <si>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</si>
  <si>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</si>
  <si>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</si>
  <si>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</si>
  <si>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</si>
  <si>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</si>
  <si>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</si>
  <si>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</si>
  <si>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</si>
  <si>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</si>
  <si>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</si>
  <si>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</si>
  <si>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</si>
  <si>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</si>
  <si>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</si>
  <si>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</si>
  <si>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</si>
  <si>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</si>
  <si>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</si>
  <si>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</si>
  <si>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</si>
  <si>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</si>
  <si>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</si>
  <si>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</si>
  <si>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</si>
  <si>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</si>
  <si>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</si>
  <si>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</si>
  <si>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</si>
  <si>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</si>
  <si>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</si>
  <si>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</si>
  <si>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</si>
  <si>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</si>
  <si>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</si>
  <si>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</si>
  <si>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</si>
  <si>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</si>
  <si>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</si>
  <si>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</si>
  <si>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</si>
  <si>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</si>
  <si>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</si>
  <si>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</si>
  <si>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</si>
  <si>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</si>
  <si>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</si>
  <si>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</si>
  <si>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</si>
  <si>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</si>
  <si>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</si>
  <si>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</si>
  <si>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</si>
  <si>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</si>
  <si>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</si>
  <si>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</si>
  <si>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</si>
  <si>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</si>
  <si>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</si>
  <si>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</si>
  <si>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</si>
  <si>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</si>
  <si>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</si>
  <si>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</si>
  <si>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</si>
  <si>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</si>
  <si>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</si>
  <si>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</si>
  <si>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</si>
  <si>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</si>
  <si>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</si>
  <si>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</si>
  <si>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</si>
  <si>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</si>
  <si>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</si>
  <si>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</si>
  <si>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</si>
  <si>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</si>
  <si>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</si>
  <si>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</si>
  <si>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</si>
  <si>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</si>
  <si>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</si>
  <si>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</si>
  <si>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</si>
  <si>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</si>
  <si>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</si>
  <si>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</si>
  <si>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</si>
  <si>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</si>
  <si>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</si>
  <si>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</si>
  <si>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</si>
  <si>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</si>
  <si>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</si>
  <si>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</si>
  <si>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</si>
  <si>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</si>
  <si>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</si>
  <si>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</si>
  <si>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</si>
  <si>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</si>
  <si>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</si>
  <si>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</si>
  <si>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</si>
  <si>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</si>
  <si>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</si>
  <si>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</si>
  <si>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</si>
  <si>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</si>
  <si>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</si>
  <si>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</si>
  <si>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</si>
  <si>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</si>
  <si>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</si>
  <si>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</si>
  <si>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</si>
  <si>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</si>
  <si>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</si>
  <si>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</si>
  <si>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</si>
  <si>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</si>
  <si>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</si>
  <si>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</si>
  <si>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</si>
  <si>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</si>
  <si>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</si>
  <si>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</si>
  <si>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</si>
  <si>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</si>
  <si>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</si>
  <si>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</si>
  <si>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</si>
  <si>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</si>
  <si>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</si>
  <si>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</si>
  <si>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</si>
  <si>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</si>
  <si>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</si>
  <si>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</si>
  <si>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</si>
  <si>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</si>
  <si>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</si>
  <si>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</si>
  <si>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</si>
  <si>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</si>
  <si>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</si>
  <si>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</si>
  <si>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</si>
  <si>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</si>
  <si>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</si>
  <si>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</si>
  <si>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</si>
  <si>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</si>
  <si>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</si>
  <si>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</si>
  <si>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</si>
  <si>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</si>
  <si>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</si>
  <si>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</si>
  <si>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</si>
  <si>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</si>
  <si>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</si>
  <si>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</si>
  <si>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</si>
  <si>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</si>
  <si>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</si>
  <si>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</si>
  <si>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</si>
  <si>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</si>
  <si>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</si>
  <si>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</si>
  <si>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</si>
  <si>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</si>
  <si>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</si>
  <si>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</si>
  <si>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</si>
  <si>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</si>
  <si>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</si>
  <si>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</si>
  <si>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</si>
  <si>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</si>
  <si>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</si>
  <si>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</si>
  <si>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</si>
  <si>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</si>
  <si>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</si>
  <si>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</si>
  <si>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</si>
  <si>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</si>
  <si>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</si>
  <si>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</si>
  <si>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</si>
  <si>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</si>
  <si>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</si>
  <si>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</si>
  <si>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</si>
  <si>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</si>
  <si>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</si>
  <si>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</si>
  <si>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</si>
  <si>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</si>
  <si>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</si>
  <si>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</si>
  <si>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</si>
  <si>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</si>
  <si>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</si>
  <si>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</si>
  <si>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</si>
  <si>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</si>
  <si>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</si>
  <si>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</si>
  <si>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</si>
  <si>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</si>
  <si>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</si>
  <si>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</si>
  <si>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</si>
  <si>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</si>
  <si>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</si>
  <si>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</si>
  <si>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</si>
  <si>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</si>
  <si>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</si>
  <si>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</si>
  <si>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</si>
  <si>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</si>
  <si>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</si>
  <si>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</si>
  <si>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</si>
  <si>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</si>
  <si>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</si>
  <si>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</si>
  <si>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</si>
  <si>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</si>
  <si>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</si>
  <si>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</si>
  <si>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</si>
  <si>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</si>
  <si>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</si>
  <si>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</si>
  <si>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</si>
  <si>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</si>
  <si>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</si>
  <si>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</si>
  <si>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</si>
  <si>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</si>
  <si>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</si>
  <si>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</si>
  <si>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</si>
  <si>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</si>
  <si>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</si>
  <si>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</si>
  <si>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</si>
  <si>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</si>
  <si>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</si>
  <si>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</si>
  <si>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</si>
  <si>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</si>
  <si>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</si>
  <si>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</si>
  <si>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</si>
  <si>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</si>
  <si>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</si>
  <si>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</si>
  <si>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</si>
  <si>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</si>
  <si>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</si>
  <si>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</si>
  <si>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</si>
  <si>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</si>
  <si>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</si>
  <si>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</si>
  <si>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</si>
  <si>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</si>
  <si>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</si>
  <si>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</si>
  <si>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</si>
  <si>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</si>
  <si>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</si>
  <si>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</si>
  <si>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</si>
  <si>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</si>
  <si>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</si>
  <si>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</si>
  <si>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</si>
  <si>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</si>
  <si>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</si>
  <si>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</si>
  <si>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</si>
  <si>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</si>
  <si>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</si>
  <si>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</si>
  <si>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</si>
  <si>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</si>
  <si>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</si>
  <si>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</si>
  <si>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</si>
  <si>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</si>
  <si>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</si>
  <si>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</si>
  <si>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</si>
  <si>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</si>
  <si>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</si>
  <si>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</si>
  <si>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</si>
  <si>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</si>
  <si>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</si>
  <si>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</si>
  <si>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</si>
  <si>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</si>
  <si>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</si>
  <si>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</si>
  <si>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</si>
  <si>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</si>
  <si>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</si>
  <si>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</si>
  <si>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</si>
  <si>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</si>
  <si>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</si>
  <si>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</si>
  <si>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</si>
  <si>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</si>
  <si>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</si>
  <si>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</si>
  <si>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</si>
  <si>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</si>
  <si>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</si>
  <si>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</si>
  <si>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</si>
  <si>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</si>
  <si>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</si>
  <si>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</si>
  <si>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</si>
  <si>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</si>
  <si>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</si>
  <si>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</si>
  <si>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</si>
  <si>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</si>
  <si>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</si>
  <si>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</si>
  <si>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</si>
  <si>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</si>
  <si>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</si>
  <si>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</si>
  <si>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</si>
  <si>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</si>
  <si>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</si>
  <si>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</si>
  <si>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</si>
  <si>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</si>
  <si>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</si>
  <si>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</si>
  <si>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</si>
  <si>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</si>
  <si>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</si>
  <si>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</si>
  <si>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</si>
  <si>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</si>
  <si>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</si>
  <si>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</si>
  <si>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</si>
  <si>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</si>
  <si>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</si>
  <si>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</si>
  <si>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</si>
  <si>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</si>
  <si>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</si>
  <si>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</si>
  <si>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</si>
  <si>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</si>
  <si>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</si>
  <si>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</si>
  <si>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</si>
  <si>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</si>
  <si>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</si>
  <si>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</si>
  <si>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</si>
  <si>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</si>
  <si>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</si>
  <si>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</si>
  <si>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</si>
  <si>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</si>
  <si>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</si>
  <si>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</si>
  <si>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</si>
  <si>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</si>
  <si>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</si>
  <si>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</si>
  <si>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</si>
  <si>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</si>
  <si>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</si>
  <si>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</si>
  <si>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</si>
  <si>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</si>
  <si>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</si>
  <si>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</si>
  <si>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</si>
  <si>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</si>
  <si>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</si>
  <si>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</si>
  <si>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</si>
  <si>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</si>
  <si>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</si>
  <si>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</si>
  <si>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</si>
  <si>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</si>
  <si>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</si>
  <si>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</si>
  <si>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</si>
  <si>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</si>
  <si>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</si>
  <si>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</si>
  <si>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</si>
  <si>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</si>
  <si>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</si>
  <si>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</si>
  <si>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</si>
  <si>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</si>
  <si>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</si>
  <si>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</si>
  <si>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</si>
  <si>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</si>
  <si>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</si>
  <si>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</si>
  <si>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</si>
  <si>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</si>
  <si>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</si>
  <si>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</si>
  <si>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</si>
  <si>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</si>
  <si>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</si>
  <si>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</si>
  <si>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</si>
  <si>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</si>
  <si>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</si>
  <si>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</si>
  <si>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</si>
  <si>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</si>
  <si>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</si>
  <si>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</si>
  <si>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</si>
  <si>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</si>
  <si>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</si>
  <si>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</si>
  <si>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</si>
  <si>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</si>
  <si>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</si>
  <si>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</si>
  <si>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</si>
  <si>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</si>
  <si>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</si>
  <si>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</si>
  <si>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</si>
  <si>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</si>
  <si>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</si>
  <si>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</si>
  <si>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</si>
  <si>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</si>
  <si>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</si>
  <si>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</si>
  <si>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</si>
  <si>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</si>
  <si>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</si>
  <si>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</si>
  <si>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</si>
  <si>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</si>
  <si>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</si>
  <si>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</si>
  <si>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</si>
  <si>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</si>
  <si>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</si>
  <si>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</si>
  <si>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</si>
  <si>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</si>
  <si>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</si>
  <si>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</si>
  <si>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</si>
  <si>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</si>
  <si>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</si>
  <si>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</si>
  <si>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</si>
  <si>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</si>
  <si>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</si>
  <si>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</si>
  <si>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</si>
  <si>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</si>
  <si>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</si>
  <si>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</si>
  <si>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</si>
  <si>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</si>
  <si>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</si>
  <si>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</si>
  <si>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</si>
  <si>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</si>
  <si>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</si>
  <si>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</si>
  <si>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</si>
  <si>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</si>
  <si>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</si>
  <si>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</si>
  <si>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</si>
  <si>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</si>
  <si>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</si>
  <si>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</si>
  <si>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</si>
  <si>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</si>
  <si>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</si>
  <si>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</si>
  <si>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</si>
  <si>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</si>
  <si>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</si>
  <si>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</si>
  <si>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</si>
  <si>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</si>
  <si>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</si>
  <si>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</si>
  <si>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</si>
  <si>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</si>
  <si>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</si>
  <si>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</si>
  <si>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</si>
  <si>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</si>
  <si>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</si>
  <si>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</si>
  <si>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</si>
  <si>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</si>
  <si>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</si>
  <si>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</si>
  <si>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</si>
  <si>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</si>
  <si>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</si>
  <si>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</si>
  <si>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</si>
  <si>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</si>
  <si>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</si>
  <si>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</si>
  <si>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</si>
  <si>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</si>
  <si>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</si>
  <si>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</si>
  <si>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</si>
  <si>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</si>
  <si>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</si>
  <si>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</si>
  <si>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</si>
  <si>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</si>
  <si>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</si>
  <si>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</si>
  <si>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</si>
  <si>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</si>
  <si>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</si>
  <si>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</si>
  <si>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</si>
  <si>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</si>
  <si>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</si>
  <si>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</si>
  <si>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</si>
  <si>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</si>
  <si>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</si>
  <si>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</si>
  <si>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</si>
  <si>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</si>
  <si>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</si>
  <si>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</si>
  <si>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</si>
  <si>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</si>
  <si>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</si>
  <si>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</si>
  <si>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</si>
  <si>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</si>
  <si>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</si>
  <si>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</si>
  <si>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</si>
  <si>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</si>
  <si>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</si>
  <si>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</si>
  <si>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</si>
  <si>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</si>
  <si>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</si>
  <si>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</si>
  <si>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</si>
  <si>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</si>
  <si>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</si>
  <si>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</si>
  <si>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</si>
  <si>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</si>
  <si>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</si>
  <si>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</si>
  <si>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</si>
  <si>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</si>
  <si>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</si>
  <si>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</si>
  <si>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</si>
  <si>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</si>
  <si>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</si>
  <si>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</si>
  <si>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</si>
  <si>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</si>
  <si>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</si>
  <si>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</si>
  <si>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</si>
  <si>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</si>
  <si>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</si>
  <si>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</si>
  <si>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</si>
  <si>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</si>
  <si>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</si>
  <si>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</si>
  <si>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</si>
  <si>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</si>
  <si>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</si>
  <si>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</si>
  <si>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</si>
  <si>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</si>
  <si>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</si>
  <si>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</si>
  <si>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</si>
  <si>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</si>
  <si>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</si>
  <si>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</si>
  <si>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</si>
  <si>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</si>
  <si>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</si>
  <si>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</si>
  <si>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</si>
  <si>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</si>
  <si>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</si>
  <si>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</si>
  <si>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</si>
  <si>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</si>
  <si>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</si>
  <si>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</si>
  <si>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</si>
  <si>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</si>
  <si>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</si>
  <si>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</si>
  <si>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</si>
  <si>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</si>
  <si>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</si>
  <si>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</si>
  <si>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</si>
  <si>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</si>
  <si>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</si>
  <si>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</si>
  <si>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</si>
  <si>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</si>
  <si>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</si>
  <si>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</si>
  <si>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</si>
  <si>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</si>
  <si>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</si>
  <si>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</si>
  <si>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</si>
  <si>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</si>
  <si>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</si>
  <si>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</si>
  <si>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</si>
  <si>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</si>
  <si>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</si>
  <si>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</si>
  <si>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</si>
  <si>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</si>
  <si>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</si>
  <si>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</si>
  <si>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</si>
  <si>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</si>
  <si>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</si>
  <si>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</si>
  <si>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</si>
  <si>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</si>
  <si>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</si>
  <si>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</si>
  <si>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</si>
  <si>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</si>
  <si>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</si>
  <si>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</si>
  <si>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</si>
  <si>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</si>
  <si>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</si>
  <si>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</si>
  <si>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</si>
  <si>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</si>
  <si>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</si>
  <si>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</si>
  <si>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</si>
  <si>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</si>
  <si>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</si>
  <si>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</si>
  <si>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</si>
  <si>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</si>
  <si>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</si>
  <si>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</si>
  <si>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</si>
  <si>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</si>
  <si>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</si>
  <si>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</si>
  <si>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</si>
  <si>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</si>
  <si>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</si>
  <si>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</si>
  <si>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</si>
  <si>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</si>
  <si>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</si>
  <si>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</si>
  <si>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</si>
  <si>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</si>
  <si>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</si>
  <si>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</si>
  <si>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</si>
  <si>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</si>
  <si>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</si>
  <si>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</si>
  <si>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</si>
  <si>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</si>
  <si>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</si>
  <si>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</si>
  <si>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</si>
  <si>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</si>
  <si>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</si>
  <si>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</si>
  <si>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</si>
  <si>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</si>
  <si>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</si>
  <si>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</si>
  <si>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</si>
  <si>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</si>
  <si>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</si>
  <si>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</si>
  <si>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</si>
  <si>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</si>
  <si>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</si>
  <si>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</si>
  <si>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</si>
  <si>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</si>
  <si>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</si>
  <si>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</si>
  <si>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</si>
  <si>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</si>
  <si>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</si>
  <si>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</si>
  <si>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</si>
  <si>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</si>
  <si>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</si>
  <si>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</si>
  <si>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</si>
  <si>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</si>
  <si>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</si>
  <si>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</si>
  <si>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</si>
  <si>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</si>
  <si>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</si>
  <si>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</si>
  <si>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</si>
  <si>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</si>
  <si>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</si>
  <si>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</si>
  <si>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</si>
  <si>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</si>
  <si>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</si>
  <si>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</si>
  <si>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</si>
  <si>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</si>
  <si>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</si>
  <si>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</si>
  <si>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</si>
  <si>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</si>
  <si>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</si>
  <si>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</si>
  <si>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</si>
  <si>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</si>
  <si>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</si>
  <si>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</si>
  <si>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</si>
  <si>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</si>
  <si>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</si>
  <si>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</si>
  <si>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</si>
  <si>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</si>
  <si>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</si>
  <si>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</si>
  <si>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</si>
  <si>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</si>
  <si>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</si>
  <si>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</si>
  <si>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</si>
  <si>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</si>
  <si>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</si>
  <si>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</si>
  <si>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</si>
  <si>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</si>
  <si>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</si>
  <si>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</si>
  <si>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</si>
  <si>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</si>
  <si>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</si>
  <si>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</si>
  <si>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</si>
  <si>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</si>
  <si>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</si>
  <si>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</si>
  <si>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</si>
  <si>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</si>
  <si>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</si>
  <si>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</si>
  <si>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</si>
  <si>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</si>
  <si>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</si>
  <si>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</si>
  <si>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</si>
  <si>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</si>
  <si>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</si>
  <si>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</si>
  <si>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</si>
  <si>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</si>
  <si>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</si>
  <si>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</si>
  <si>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</si>
  <si>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</si>
  <si>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</si>
  <si>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</si>
  <si>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</si>
  <si>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</si>
  <si>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</si>
  <si>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</si>
  <si>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</si>
  <si>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</si>
  <si>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</si>
  <si>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</si>
  <si>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</si>
  <si>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</si>
  <si>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</si>
  <si>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</si>
  <si>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</si>
  <si>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</si>
  <si>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</si>
  <si>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</si>
  <si>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</si>
  <si>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</si>
  <si>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</si>
  <si>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</si>
  <si>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</si>
  <si>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</si>
  <si>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</si>
  <si>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</si>
  <si>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</si>
  <si>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</si>
  <si>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</si>
  <si>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</si>
  <si>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</si>
  <si>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</si>
  <si>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</si>
  <si>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</si>
  <si>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</si>
  <si>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</si>
  <si>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</si>
  <si>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</si>
  <si>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</si>
  <si>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</si>
  <si>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</si>
  <si>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</si>
  <si>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</si>
  <si>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</si>
  <si>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</si>
  <si>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</si>
  <si>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</si>
  <si>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</si>
  <si>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</si>
  <si>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</si>
  <si>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</si>
  <si>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</si>
  <si>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</si>
  <si>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</si>
  <si>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</si>
  <si>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</si>
  <si>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</si>
  <si>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</si>
  <si>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</si>
  <si>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</si>
  <si>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</si>
  <si>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</si>
  <si>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</si>
  <si>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</si>
  <si>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</si>
  <si>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</si>
  <si>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</si>
  <si>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</si>
  <si>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</si>
  <si>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</si>
  <si>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</si>
  <si>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</si>
  <si>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</si>
  <si>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</si>
  <si>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</si>
  <si>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</si>
  <si>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</si>
  <si>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</si>
  <si>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</si>
  <si>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</si>
  <si>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</si>
  <si>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</si>
  <si>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</si>
  <si>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</si>
  <si>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</si>
  <si>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</si>
  <si>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</si>
  <si>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</si>
  <si>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</si>
  <si>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</si>
  <si>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</si>
  <si>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</si>
  <si>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</si>
  <si>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</si>
  <si>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</si>
  <si>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</si>
  <si>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</si>
  <si>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</si>
  <si>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</si>
  <si>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</si>
  <si>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</si>
  <si>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</si>
  <si>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</si>
  <si>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</si>
  <si>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</si>
  <si>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</si>
  <si>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</si>
  <si>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</si>
  <si>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</si>
  <si>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</si>
  <si>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</si>
  <si>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</si>
  <si>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</si>
  <si>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</si>
  <si>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</si>
  <si>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</si>
  <si>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</si>
  <si>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</si>
  <si>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</si>
  <si>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</si>
  <si>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</si>
  <si>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</si>
  <si>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</si>
  <si>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</si>
  <si>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</si>
  <si>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</si>
  <si>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</si>
  <si>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</si>
  <si>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</si>
  <si>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</si>
  <si>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</si>
  <si>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</si>
  <si>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</si>
  <si>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</si>
  <si>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</si>
  <si>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</si>
  <si>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</si>
  <si>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</si>
  <si>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</si>
  <si>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</si>
  <si>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</si>
  <si>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</si>
  <si>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</si>
  <si>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</si>
  <si>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</si>
  <si>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</si>
  <si>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</si>
  <si>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</si>
  <si>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</si>
  <si>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</si>
  <si>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</si>
  <si>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</si>
  <si>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</si>
  <si>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</si>
  <si>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</si>
  <si>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</si>
  <si>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</si>
  <si>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</si>
  <si>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</si>
  <si>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</si>
  <si>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</si>
  <si>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</si>
  <si>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</si>
  <si>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</si>
  <si>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</si>
  <si>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</si>
  <si>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</si>
  <si>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</si>
  <si>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</si>
  <si>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</si>
  <si>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</si>
  <si>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</si>
  <si>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</si>
  <si>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</si>
  <si>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</si>
  <si>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</si>
  <si>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</si>
  <si>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</si>
  <si>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</si>
  <si>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</si>
  <si>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</si>
  <si>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</si>
  <si>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</si>
  <si>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</si>
  <si>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</si>
  <si>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</si>
  <si>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</si>
  <si>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</si>
  <si>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</si>
  <si>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</si>
  <si>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</si>
  <si>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</si>
  <si>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</si>
  <si>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</si>
  <si>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</si>
  <si>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</si>
  <si>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</si>
  <si>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</si>
  <si>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</si>
  <si>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</si>
  <si>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</si>
  <si>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</si>
  <si>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</si>
  <si>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</si>
  <si>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</si>
  <si>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</si>
  <si>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</si>
  <si>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</si>
  <si>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</si>
  <si>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</si>
  <si>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</si>
  <si>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</si>
  <si>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</si>
  <si>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</si>
  <si>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</si>
  <si>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</si>
  <si>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</si>
  <si>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</si>
  <si>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</si>
  <si>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</si>
  <si>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</si>
  <si>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</si>
  <si>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</si>
  <si>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</si>
  <si>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</si>
  <si>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</si>
  <si>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</si>
  <si>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</si>
  <si>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</si>
  <si>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</si>
  <si>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</si>
  <si>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</si>
  <si>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</si>
  <si>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</si>
  <si>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</si>
  <si>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</si>
  <si>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</si>
  <si>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</si>
  <si>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</si>
  <si>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</si>
  <si>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</si>
  <si>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</si>
  <si>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</si>
  <si>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</si>
  <si>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</si>
  <si>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</si>
  <si>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</si>
  <si>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</si>
  <si>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</si>
  <si>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</si>
  <si>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</si>
  <si>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</si>
  <si>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</si>
  <si>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</si>
  <si>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</si>
  <si>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</si>
  <si>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</si>
  <si>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</si>
  <si>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</si>
  <si>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</si>
  <si>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</si>
  <si>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</si>
  <si>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</si>
  <si>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</si>
  <si>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</si>
  <si>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</si>
  <si>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</si>
  <si>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</si>
  <si>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</si>
  <si>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</si>
  <si>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</si>
  <si>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</si>
  <si>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</si>
  <si>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</si>
  <si>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</si>
  <si>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</si>
  <si>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</si>
  <si>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</si>
  <si>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</si>
  <si>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</si>
  <si>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</si>
  <si>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</si>
  <si>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</si>
  <si>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</si>
  <si>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</si>
  <si>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</si>
  <si>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</si>
  <si>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</si>
  <si>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</si>
  <si>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</si>
  <si>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</si>
  <si>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</si>
  <si>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</si>
  <si>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</si>
  <si>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</si>
  <si>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</si>
  <si>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</si>
  <si>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</si>
  <si>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</si>
  <si>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</si>
  <si>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</si>
  <si>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</si>
  <si>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</si>
  <si>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</si>
  <si>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</si>
  <si>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</si>
  <si>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</si>
  <si>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</si>
  <si>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</si>
  <si>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</si>
  <si>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</si>
  <si>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</si>
  <si>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</si>
  <si>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</si>
  <si>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</si>
  <si>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</si>
  <si>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</si>
  <si>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</si>
  <si>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</si>
  <si>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</si>
  <si>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</si>
  <si>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</si>
  <si>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</si>
  <si>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</si>
  <si>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</si>
  <si>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</si>
  <si>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</si>
  <si>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</si>
  <si>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</si>
  <si>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</si>
  <si>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</si>
  <si>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</si>
  <si>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</si>
  <si>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</si>
  <si>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</si>
  <si>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</si>
  <si>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</si>
  <si>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</si>
  <si>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</si>
  <si>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</si>
  <si>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</si>
  <si>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</si>
  <si>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</si>
  <si>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</si>
  <si>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</si>
  <si>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</si>
  <si>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</si>
  <si>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</si>
  <si>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</si>
  <si>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</si>
  <si>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</si>
  <si>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</si>
  <si>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</si>
  <si>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</si>
  <si>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</si>
  <si>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</si>
  <si>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</si>
  <si>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</si>
  <si>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</si>
  <si>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</si>
  <si>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</si>
  <si>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</si>
  <si>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</si>
  <si>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</si>
  <si>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</si>
  <si>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</si>
  <si>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</si>
  <si>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</si>
  <si>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</si>
  <si>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</si>
  <si>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</si>
  <si>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</si>
  <si>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</si>
  <si>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</si>
  <si>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</si>
  <si>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</si>
  <si>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</si>
  <si>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</si>
  <si>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</si>
  <si>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</si>
  <si>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</si>
  <si>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</si>
  <si>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</si>
  <si>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</si>
  <si>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</si>
  <si>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</si>
  <si>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</si>
  <si>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</si>
  <si>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</si>
  <si>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</si>
  <si>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</si>
  <si>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</si>
  <si>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</si>
  <si>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</si>
  <si>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</si>
  <si>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</si>
  <si>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</si>
  <si>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</si>
  <si>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</si>
  <si>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</si>
  <si>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</si>
  <si>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</si>
  <si>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</si>
  <si>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</si>
  <si>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</si>
  <si>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</si>
  <si>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</si>
  <si>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</si>
  <si>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</si>
  <si>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</si>
  <si>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</si>
  <si>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</si>
  <si>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</si>
  <si>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</si>
  <si>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</si>
  <si>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</si>
  <si>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</si>
  <si>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</si>
  <si>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</si>
  <si>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</si>
  <si>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</si>
  <si>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</si>
  <si>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</si>
  <si>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</si>
  <si>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</si>
  <si>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</si>
  <si>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</si>
  <si>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</si>
  <si>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</si>
  <si>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</si>
  <si>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</si>
  <si>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</si>
  <si>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</si>
  <si>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</si>
  <si>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</si>
  <si>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</si>
  <si>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</si>
  <si>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</si>
  <si>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</si>
  <si>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</si>
  <si>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</si>
  <si>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</si>
  <si>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</si>
  <si>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</si>
  <si>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</si>
  <si>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</si>
  <si>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</si>
  <si>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</si>
  <si>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</si>
  <si>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</si>
  <si>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</si>
  <si>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</si>
  <si>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</si>
  <si>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</si>
  <si>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</si>
  <si>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</si>
  <si>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</si>
  <si>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</si>
  <si>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</si>
  <si>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</si>
  <si>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</si>
  <si>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</si>
  <si>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</si>
  <si>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</si>
  <si>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</si>
  <si>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</si>
  <si>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</si>
  <si>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</si>
  <si>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</si>
  <si>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</si>
  <si>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</si>
  <si>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</si>
  <si>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</si>
  <si>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</si>
  <si>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</si>
  <si>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</si>
  <si>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</si>
  <si>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</si>
  <si>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</si>
  <si>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</si>
  <si>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</si>
  <si>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</si>
  <si>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</si>
  <si>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</si>
  <si>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</si>
  <si>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</si>
  <si>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</si>
  <si>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</si>
  <si>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</si>
  <si>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</si>
  <si>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</si>
  <si>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</si>
  <si>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</si>
  <si>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</si>
  <si>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</si>
  <si>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</si>
  <si>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</si>
  <si>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</si>
  <si>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</si>
  <si>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</si>
  <si>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</si>
  <si>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</si>
  <si>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</si>
  <si>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</si>
  <si>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</si>
  <si>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</si>
  <si>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</si>
  <si>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</si>
  <si>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</si>
  <si>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</si>
  <si>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</si>
  <si>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</si>
  <si>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</si>
  <si>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</si>
  <si>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</si>
  <si>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</si>
  <si>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</si>
  <si>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</si>
  <si>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</si>
  <si>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</si>
  <si>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</si>
  <si>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</si>
  <si>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</si>
  <si>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</si>
  <si>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</si>
  <si>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</si>
  <si>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</si>
  <si>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</si>
  <si>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</si>
  <si>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</si>
  <si>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</si>
  <si>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</si>
  <si>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</si>
  <si>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</si>
  <si>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</si>
  <si>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</si>
  <si>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</si>
  <si>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</si>
  <si>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</si>
  <si>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</si>
  <si>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</si>
  <si>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</si>
  <si>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</si>
  <si>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</si>
  <si>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</si>
  <si>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</si>
  <si>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</si>
  <si>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</si>
  <si>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</si>
  <si>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</si>
  <si>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</si>
  <si>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</si>
  <si>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</si>
  <si>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</si>
  <si>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</si>
  <si>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</si>
  <si>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</si>
  <si>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</si>
  <si>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</si>
  <si>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</si>
  <si>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</si>
  <si>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</si>
  <si>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</si>
  <si>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</si>
  <si>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</si>
  <si>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</si>
  <si>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</si>
  <si>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</si>
  <si>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</si>
  <si>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</si>
  <si>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</si>
  <si>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</si>
  <si>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</si>
  <si>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</si>
  <si>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</si>
  <si>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</si>
  <si>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</si>
  <si>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</si>
  <si>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</si>
  <si>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</si>
  <si>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</si>
  <si>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</si>
  <si>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</si>
  <si>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</si>
  <si>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</si>
  <si>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</si>
  <si>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</si>
  <si>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</si>
  <si>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</si>
  <si>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</si>
  <si>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</si>
  <si>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</si>
  <si>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</si>
  <si>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</si>
  <si>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</si>
  <si>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</si>
  <si>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</si>
  <si>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</si>
  <si>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</si>
  <si>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</si>
  <si>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</si>
  <si>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</si>
  <si>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</si>
  <si>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</si>
  <si>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</si>
  <si>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</si>
  <si>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</si>
  <si>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</si>
  <si>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</si>
  <si>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</si>
  <si>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</si>
  <si>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</si>
  <si>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</si>
  <si>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</si>
  <si>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</si>
  <si>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</si>
  <si>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</si>
  <si>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</si>
  <si>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</si>
  <si>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</si>
  <si>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</si>
  <si>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</si>
  <si>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</si>
  <si>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</si>
  <si>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</si>
  <si>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</si>
  <si>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</si>
  <si>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</si>
  <si>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</si>
  <si>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</si>
  <si>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</si>
  <si>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</si>
  <si>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</si>
  <si>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</si>
  <si>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</si>
  <si>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</si>
  <si>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</si>
  <si>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</si>
  <si>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</si>
  <si>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</si>
  <si>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</si>
  <si>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</si>
  <si>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</si>
  <si>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</si>
  <si>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</si>
  <si>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</si>
  <si>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</si>
  <si>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</si>
  <si>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</si>
  <si>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</si>
  <si>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</si>
  <si>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</si>
  <si>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</si>
  <si>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</si>
  <si>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</si>
  <si>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</si>
  <si>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</si>
  <si>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</si>
  <si>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</si>
  <si>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</si>
  <si>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</si>
  <si>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</si>
  <si>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</si>
  <si>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</si>
  <si>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</si>
  <si>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</si>
  <si>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</si>
  <si>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</si>
  <si>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</si>
  <si>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</si>
  <si>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</si>
  <si>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</si>
  <si>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</si>
  <si>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</si>
  <si>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</si>
  <si>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</si>
  <si>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</si>
  <si>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</si>
  <si>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</si>
  <si>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</si>
  <si>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</si>
  <si>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</si>
  <si>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</si>
  <si>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</si>
  <si>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</si>
  <si>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</si>
  <si>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</si>
  <si>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</si>
  <si>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</si>
  <si>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</si>
  <si>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</si>
  <si>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</si>
  <si>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</si>
  <si>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</si>
  <si>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</si>
  <si>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</si>
  <si>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</si>
  <si>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</si>
  <si>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</si>
  <si>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</si>
  <si>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</si>
  <si>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</si>
  <si>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</si>
  <si>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</si>
  <si>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</si>
  <si>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</si>
  <si>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</si>
  <si>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</si>
  <si>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</si>
  <si>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</si>
  <si>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</si>
  <si>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</si>
  <si>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</si>
  <si>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</si>
  <si>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</si>
  <si>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</si>
  <si>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</si>
  <si>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</si>
  <si>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</si>
  <si>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</si>
  <si>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</si>
  <si>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</si>
  <si>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</si>
  <si>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</si>
  <si>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</si>
  <si>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</si>
  <si>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</si>
  <si>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</si>
  <si>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</si>
  <si>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</si>
  <si>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</si>
  <si>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</si>
  <si>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</si>
  <si>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</si>
  <si>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</si>
  <si>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</si>
  <si>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</si>
  <si>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</si>
  <si>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</si>
  <si>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</si>
  <si>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</si>
  <si>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</si>
  <si>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</si>
  <si>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</si>
  <si>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</si>
  <si>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</si>
  <si>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</si>
  <si>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</si>
  <si>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</si>
  <si>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</si>
  <si>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</si>
  <si>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</si>
  <si>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</si>
  <si>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</si>
  <si>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</si>
  <si>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</si>
  <si>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</si>
  <si>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</si>
  <si>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</si>
  <si>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</si>
  <si>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</si>
  <si>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</si>
  <si>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</si>
  <si>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</si>
  <si>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</si>
  <si>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</si>
  <si>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</si>
  <si>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</si>
  <si>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</si>
  <si>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</si>
  <si>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</si>
  <si>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</si>
  <si>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</si>
  <si>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</si>
  <si>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</si>
  <si>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</si>
  <si>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</si>
  <si>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</si>
  <si>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</si>
  <si>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</si>
  <si>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</si>
  <si>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</si>
  <si>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</si>
  <si>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</si>
  <si>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</si>
  <si>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</si>
  <si>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</si>
  <si>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</si>
  <si>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</si>
  <si>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</si>
  <si>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</si>
  <si>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</si>
  <si>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</si>
  <si>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</si>
  <si>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</si>
  <si>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</si>
  <si>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</si>
  <si>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</si>
  <si>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</si>
  <si>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</si>
  <si>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</si>
  <si>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</si>
  <si>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</si>
  <si>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</si>
  <si>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</si>
  <si>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</si>
  <si>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</si>
  <si>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</si>
  <si>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</si>
  <si>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</si>
  <si>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</si>
  <si>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</si>
  <si>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</si>
  <si>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</si>
  <si>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</si>
  <si>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</si>
  <si>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</si>
  <si>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</si>
  <si>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</si>
  <si>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</si>
  <si>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</si>
  <si>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</si>
  <si>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</si>
  <si>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</si>
  <si>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</si>
  <si>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</si>
  <si>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</si>
  <si>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</si>
  <si>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</si>
  <si>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</si>
  <si>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</si>
  <si>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</si>
  <si>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</si>
  <si>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</si>
  <si>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</si>
  <si>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</si>
  <si>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</si>
  <si>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</si>
  <si>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</si>
  <si>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</si>
  <si>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</si>
  <si>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</si>
  <si>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</si>
  <si>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</si>
  <si>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</si>
  <si>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</si>
  <si>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</si>
  <si>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</si>
  <si>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</si>
  <si>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</si>
  <si>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</si>
  <si>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</si>
  <si>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</si>
  <si>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</si>
  <si>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</si>
  <si>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</si>
  <si>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</si>
  <si>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</si>
  <si>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</si>
  <si>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</si>
  <si>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</si>
  <si>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</si>
  <si>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</si>
  <si>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</si>
  <si>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</si>
  <si>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</si>
  <si>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</si>
  <si>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</si>
  <si>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</si>
  <si>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</si>
  <si>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</si>
  <si>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</si>
  <si>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</si>
  <si>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</si>
  <si>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</si>
  <si>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</si>
  <si>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</si>
  <si>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</si>
  <si>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</si>
  <si>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</si>
  <si>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</si>
  <si>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</si>
  <si>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</si>
  <si>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</si>
  <si>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</si>
  <si>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</si>
  <si>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</si>
  <si>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</si>
  <si>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</si>
  <si>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</si>
  <si>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</si>
  <si>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</si>
  <si>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</si>
  <si>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</si>
  <si>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</si>
  <si>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</si>
  <si>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</si>
  <si>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</si>
  <si>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</si>
  <si>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</si>
  <si>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</si>
  <si>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</si>
  <si>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</si>
  <si>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</si>
  <si>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</si>
  <si>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</si>
  <si>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</si>
  <si>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</si>
  <si>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</si>
  <si>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</si>
  <si>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</si>
  <si>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</si>
  <si>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</si>
  <si>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</si>
  <si>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</si>
  <si>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</si>
  <si>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</si>
  <si>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</si>
  <si>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</si>
  <si>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</si>
  <si>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</si>
  <si>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</si>
  <si>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</si>
  <si>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</si>
  <si>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</si>
  <si>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</si>
  <si>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</si>
  <si>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</si>
  <si>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</si>
  <si>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</si>
  <si>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</si>
  <si>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</si>
  <si>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</si>
  <si>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</si>
  <si>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</si>
  <si>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</si>
  <si>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</si>
  <si>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</si>
  <si>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</si>
  <si>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</si>
  <si>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</si>
  <si>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</si>
  <si>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</si>
  <si>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</si>
  <si>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</si>
  <si>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</si>
  <si>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</si>
  <si>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</si>
  <si>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</si>
  <si>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</si>
  <si>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</si>
  <si>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</si>
  <si>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</si>
  <si>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</si>
  <si>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</si>
  <si>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</si>
  <si>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</si>
  <si>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</si>
  <si>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</si>
  <si>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</si>
  <si>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</si>
  <si>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</si>
  <si>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</si>
  <si>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</si>
  <si>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</si>
  <si>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</si>
  <si>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</si>
  <si>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</si>
  <si>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</si>
  <si>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</si>
  <si>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</si>
  <si>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</si>
  <si>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</si>
  <si>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</si>
  <si>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</si>
  <si>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</si>
  <si>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</si>
  <si>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</si>
  <si>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</si>
  <si>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</si>
  <si>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</si>
  <si>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</si>
  <si>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</si>
  <si>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</si>
  <si>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</si>
  <si>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</si>
  <si>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</si>
  <si>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</si>
  <si>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</si>
  <si>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</si>
  <si>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</si>
  <si>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</si>
  <si>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</si>
  <si>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</si>
  <si>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</si>
  <si>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</si>
  <si>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</si>
  <si>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</si>
  <si>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</si>
  <si>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</si>
  <si>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</si>
  <si>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</si>
  <si>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</si>
  <si>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</si>
  <si>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</si>
  <si>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</si>
  <si>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</si>
  <si>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</si>
  <si>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</si>
  <si>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</si>
  <si>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</si>
  <si>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</si>
  <si>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</si>
  <si>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</si>
  <si>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</si>
  <si>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</si>
  <si>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</si>
  <si>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</si>
  <si>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</si>
  <si>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</si>
  <si>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</si>
  <si>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</si>
  <si>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</si>
  <si>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</si>
  <si>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</si>
  <si>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</si>
  <si>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</si>
  <si>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</si>
  <si>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</si>
  <si>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</si>
  <si>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</si>
  <si>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</si>
  <si>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</si>
  <si>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</si>
  <si>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</si>
  <si>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</si>
  <si>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</si>
  <si>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</si>
  <si>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</si>
  <si>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</si>
  <si>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</si>
  <si>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</si>
  <si>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</si>
  <si>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</si>
  <si>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</si>
  <si>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</si>
  <si>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</si>
  <si>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</si>
  <si>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</si>
  <si>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</si>
  <si>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</si>
  <si>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</si>
  <si>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</si>
  <si>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</si>
  <si>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</si>
  <si>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</si>
  <si>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</si>
  <si>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</si>
  <si>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</si>
  <si>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</si>
  <si>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</si>
  <si>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</si>
  <si>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</si>
  <si>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</si>
  <si>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</si>
  <si>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</si>
  <si>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</si>
  <si>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</si>
  <si>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</si>
  <si>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</si>
  <si>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</si>
  <si>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</si>
  <si>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</si>
  <si>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</si>
  <si>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</si>
  <si>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</si>
  <si>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</si>
  <si>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</si>
  <si>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</si>
  <si>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</si>
  <si>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</si>
  <si>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</si>
  <si>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</si>
  <si>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</si>
  <si>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</si>
  <si>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</si>
  <si>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</si>
  <si>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</si>
  <si>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</si>
  <si>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</si>
  <si>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</si>
  <si>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</si>
  <si>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</si>
  <si>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</si>
  <si>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</si>
  <si>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</si>
  <si>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</si>
  <si>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</si>
  <si>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</si>
  <si>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</si>
  <si>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</si>
  <si>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</si>
  <si>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</si>
  <si>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</si>
  <si>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</si>
  <si>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</si>
  <si>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</si>
  <si>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</si>
  <si>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</si>
  <si>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</si>
  <si>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</si>
  <si>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</si>
  <si>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</si>
  <si>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</si>
  <si>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</si>
  <si>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</si>
  <si>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</si>
  <si>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</si>
  <si>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</si>
  <si>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</si>
  <si>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</si>
  <si>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</si>
  <si>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</si>
  <si>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</si>
  <si>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</si>
  <si>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</si>
  <si>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</si>
  <si>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</si>
  <si>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</si>
  <si>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</si>
  <si>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</si>
  <si>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</si>
  <si>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</si>
  <si>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</si>
  <si>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</si>
  <si>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</si>
  <si>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</si>
  <si>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</si>
  <si>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</si>
  <si>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</si>
  <si>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</si>
  <si>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</si>
  <si>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</si>
  <si>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</si>
  <si>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</si>
  <si>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</si>
  <si>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</si>
  <si>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</si>
  <si>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</si>
  <si>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</si>
  <si>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</si>
  <si>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</si>
  <si>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</si>
  <si>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</si>
  <si>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</si>
  <si>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</si>
  <si>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</si>
  <si>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</si>
  <si>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</si>
  <si>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</si>
  <si>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</si>
  <si>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</si>
  <si>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</si>
  <si>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</si>
  <si>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</si>
  <si>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</si>
  <si>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</si>
  <si>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</si>
  <si>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</si>
  <si>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</si>
  <si>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</si>
  <si>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</si>
  <si>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</si>
  <si>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</si>
  <si>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</si>
  <si>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</si>
  <si>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</si>
  <si>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</si>
  <si>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</si>
  <si>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</si>
  <si>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</si>
  <si>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</si>
  <si>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</si>
  <si>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</si>
  <si>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</si>
  <si>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</si>
  <si>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</si>
  <si>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</si>
  <si>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</si>
  <si>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</si>
  <si>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</si>
  <si>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</si>
  <si>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</si>
  <si>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</si>
  <si>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</si>
  <si>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</si>
  <si>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</si>
  <si>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</si>
  <si>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</si>
  <si>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</si>
  <si>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</si>
  <si>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</si>
  <si>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</si>
  <si>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</si>
  <si>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</si>
  <si>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</si>
  <si>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</si>
  <si>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</si>
  <si>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</si>
  <si>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</si>
  <si>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</si>
  <si>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</si>
  <si>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</si>
  <si>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</si>
  <si>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</si>
  <si>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</si>
  <si>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</si>
  <si>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</si>
  <si>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</si>
  <si>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</si>
  <si>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</si>
  <si>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</si>
  <si>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</si>
  <si>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</si>
  <si>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</si>
  <si>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</si>
  <si>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</si>
  <si>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</si>
  <si>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</si>
  <si>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</si>
  <si>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</si>
  <si>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</si>
  <si>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</si>
  <si>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</si>
  <si>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</si>
  <si>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</si>
  <si>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</si>
  <si>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</si>
  <si>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</si>
  <si>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</si>
  <si>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</si>
  <si>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</si>
  <si>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</si>
  <si>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</si>
  <si>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</si>
  <si>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</si>
  <si>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</si>
  <si>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</si>
  <si>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</si>
  <si>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</si>
  <si>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</si>
  <si>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</si>
  <si>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</si>
  <si>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</si>
  <si>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</si>
  <si>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</si>
  <si>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</si>
  <si>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</si>
  <si>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</si>
  <si>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</si>
  <si>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</si>
  <si>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</si>
  <si>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</si>
  <si>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</si>
  <si>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</si>
  <si>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</si>
  <si>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</si>
  <si>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</si>
  <si>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</si>
  <si>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</si>
  <si>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</si>
  <si>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</si>
  <si>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</si>
  <si>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</si>
  <si>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</si>
  <si>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</si>
  <si>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</si>
  <si>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</si>
  <si>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</si>
  <si>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</si>
  <si>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</si>
  <si>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</si>
  <si>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</si>
  <si>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</si>
  <si>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</si>
  <si>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</si>
  <si>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</si>
  <si>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</si>
  <si>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</si>
  <si>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</si>
  <si>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</si>
  <si>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</si>
  <si>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</si>
  <si>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</si>
  <si>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</si>
  <si>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</si>
  <si>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</si>
  <si>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</si>
  <si>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</si>
  <si>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</si>
  <si>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</si>
  <si>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</si>
  <si>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</si>
  <si>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</si>
  <si>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</si>
  <si>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</si>
  <si>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</si>
  <si>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</si>
  <si>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</si>
  <si>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</si>
  <si>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</si>
  <si>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</si>
  <si>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</si>
  <si>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</si>
  <si>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</si>
  <si>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</si>
  <si>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</si>
  <si>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</si>
  <si>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</si>
  <si>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</si>
  <si>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</si>
  <si>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</si>
  <si>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</si>
  <si>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</si>
  <si>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</si>
  <si>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</si>
  <si>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</si>
  <si>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</si>
  <si>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</si>
  <si>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</si>
  <si>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</si>
  <si>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</si>
  <si>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</si>
  <si>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</si>
  <si>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</si>
  <si>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</si>
  <si>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</si>
  <si>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</si>
  <si>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</si>
  <si>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</si>
  <si>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</si>
  <si>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</si>
  <si>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</si>
  <si>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</si>
  <si>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</si>
  <si>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</si>
  <si>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</si>
  <si>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</si>
  <si>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</si>
  <si>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</si>
  <si>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</si>
  <si>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</si>
  <si>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</si>
  <si>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</si>
  <si>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</si>
  <si>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</si>
  <si>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</si>
  <si>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</si>
  <si>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</si>
  <si>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</si>
  <si>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</si>
  <si>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</si>
  <si>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</si>
  <si>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</si>
  <si>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</si>
  <si>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</si>
  <si>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</si>
  <si>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</si>
  <si>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</si>
  <si>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</si>
  <si>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</si>
  <si>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</si>
  <si>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</si>
  <si>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</si>
  <si>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</si>
  <si>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</si>
  <si>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</si>
  <si>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</si>
  <si>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</si>
  <si>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</si>
  <si>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</si>
  <si>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</si>
  <si>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</si>
  <si>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</si>
  <si>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</si>
  <si>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</si>
  <si>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</si>
  <si>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</si>
  <si>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</si>
  <si>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</si>
  <si>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</si>
  <si>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</si>
  <si>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</si>
  <si>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</si>
  <si>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</si>
  <si>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</si>
  <si>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</si>
  <si>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</si>
  <si>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</si>
  <si>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</si>
  <si>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</si>
  <si>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</si>
  <si>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</si>
  <si>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</si>
  <si>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</si>
  <si>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</si>
  <si>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</si>
  <si>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</si>
  <si>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</si>
  <si>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</si>
  <si>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</si>
  <si>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</si>
  <si>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</si>
  <si>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</si>
  <si>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</si>
  <si>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</si>
  <si>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</si>
  <si>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</si>
  <si>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</si>
  <si>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</si>
  <si>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</si>
  <si>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</si>
  <si>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</si>
  <si>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</si>
  <si>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</si>
  <si>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</si>
  <si>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</si>
  <si>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</si>
  <si>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</si>
  <si>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</si>
  <si>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</si>
  <si>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</si>
  <si>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</si>
  <si>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</si>
  <si>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</si>
  <si>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</si>
  <si>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</si>
  <si>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</si>
  <si>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</si>
  <si>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</si>
  <si>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</si>
  <si>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</si>
  <si>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</si>
  <si>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</si>
  <si>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</si>
  <si>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</si>
  <si>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</si>
  <si>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</si>
  <si>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</si>
  <si>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</si>
  <si>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</si>
  <si>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</si>
  <si>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</si>
  <si>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</si>
  <si>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</si>
  <si>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</si>
  <si>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</si>
  <si>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</si>
  <si>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</si>
  <si>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</si>
  <si>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</si>
  <si>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</si>
  <si>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</si>
  <si>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</si>
  <si>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</si>
  <si>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</si>
  <si>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</si>
  <si>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</si>
  <si>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</si>
  <si>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</si>
  <si>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</si>
  <si>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</si>
  <si>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</si>
  <si>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</si>
  <si>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</si>
  <si>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</si>
  <si>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</si>
  <si>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</si>
  <si>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</si>
  <si>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</si>
  <si>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</si>
  <si>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</si>
  <si>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</si>
  <si>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</si>
  <si>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</si>
  <si>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</si>
  <si>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</si>
  <si>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</si>
  <si>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</si>
  <si>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</si>
  <si>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</si>
  <si>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</si>
  <si>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</si>
  <si>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</si>
  <si>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</si>
  <si>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</si>
  <si>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</si>
  <si>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</si>
  <si>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</si>
  <si>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</si>
  <si>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</si>
  <si>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</si>
  <si>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</si>
  <si>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</si>
  <si>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</si>
  <si>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</si>
  <si>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</si>
  <si>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</si>
  <si>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</si>
  <si>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</si>
  <si>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</si>
  <si>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</si>
  <si>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</si>
  <si>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</si>
  <si>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</si>
  <si>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</si>
  <si>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</si>
  <si>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</si>
  <si>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</si>
  <si>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</si>
  <si>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</si>
  <si>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</si>
  <si>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</si>
  <si>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</si>
  <si>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</si>
  <si>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</si>
  <si>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</si>
  <si>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</si>
  <si>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</si>
  <si>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</si>
  <si>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</si>
  <si>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</si>
  <si>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</si>
  <si>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</si>
  <si>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</si>
  <si>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</si>
  <si>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</si>
  <si>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</si>
  <si>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</si>
  <si>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</si>
  <si>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</si>
  <si>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</si>
  <si>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</si>
  <si>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</si>
  <si>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</si>
  <si>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</si>
  <si>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</si>
  <si>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</si>
  <si>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</si>
  <si>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</si>
  <si>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</si>
  <si>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</si>
  <si>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</si>
  <si>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</si>
  <si>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</si>
  <si>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</si>
  <si>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</si>
  <si>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</si>
  <si>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</si>
  <si>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</si>
  <si>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</si>
  <si>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</si>
  <si>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</si>
  <si>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</si>
  <si>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</si>
  <si>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</si>
  <si>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</si>
  <si>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</si>
  <si>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</si>
  <si>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</si>
  <si>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</si>
  <si>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</si>
  <si>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</si>
  <si>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</si>
  <si>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</si>
  <si>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</si>
  <si>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</si>
  <si>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</si>
  <si>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</si>
  <si>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</si>
  <si>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</si>
  <si>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</si>
  <si>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</si>
  <si>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</si>
  <si>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</si>
  <si>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</si>
  <si>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</si>
  <si>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</si>
  <si>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</si>
  <si>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</si>
  <si>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</si>
  <si>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</si>
  <si>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</si>
  <si>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</si>
  <si>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</si>
  <si>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</si>
  <si>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</si>
  <si>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</si>
  <si>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</si>
  <si>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</si>
  <si>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</si>
  <si>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</si>
  <si>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</si>
  <si>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</si>
  <si>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</si>
  <si>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</si>
  <si>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</si>
  <si>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</si>
  <si>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</si>
  <si>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</si>
  <si>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</si>
  <si>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</si>
  <si>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</si>
  <si>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</si>
  <si>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</si>
  <si>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</si>
  <si>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</si>
  <si>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</si>
  <si>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</si>
  <si>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</si>
  <si>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</si>
  <si>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</si>
  <si>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</si>
  <si>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</si>
  <si>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</si>
  <si>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</si>
  <si>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</si>
  <si>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</si>
  <si>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</si>
  <si>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</si>
  <si>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</si>
  <si>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</si>
  <si>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</si>
  <si>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</si>
  <si>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</si>
  <si>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</si>
  <si>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</si>
  <si>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</si>
  <si>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</si>
  <si>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</si>
  <si>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</si>
  <si>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</si>
  <si>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</si>
  <si>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</si>
  <si>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</si>
  <si>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</si>
  <si>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</si>
  <si>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</si>
  <si>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</si>
  <si>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</si>
  <si>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</si>
  <si>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</si>
  <si>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</si>
  <si>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</si>
  <si>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</si>
  <si>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</si>
  <si>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</si>
  <si>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</si>
  <si>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</si>
  <si>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</si>
  <si>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</si>
  <si>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</si>
  <si>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</si>
  <si>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</si>
  <si>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</si>
  <si>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</si>
  <si>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</si>
  <si>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</si>
  <si>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</si>
  <si>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</si>
  <si>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</si>
  <si>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</si>
  <si>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</si>
  <si>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</si>
  <si>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</si>
  <si>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</si>
  <si>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</si>
  <si>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</si>
  <si>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</si>
  <si>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</si>
  <si>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</si>
  <si>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</si>
  <si>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</si>
  <si>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</si>
  <si>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</si>
  <si>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</si>
  <si>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</si>
  <si>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</si>
  <si>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</si>
  <si>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</si>
  <si>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</si>
  <si>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</si>
  <si>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</si>
  <si>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</si>
  <si>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</si>
  <si>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</si>
  <si>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</si>
  <si>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</si>
  <si>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</si>
  <si>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</si>
  <si>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</si>
  <si>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</si>
  <si>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</si>
  <si>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</si>
  <si>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</si>
  <si>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</si>
  <si>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</si>
  <si>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</si>
  <si>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</si>
  <si>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</si>
  <si>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</si>
  <si>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</si>
  <si>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</si>
  <si>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</si>
  <si>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</si>
  <si>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</si>
  <si>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</si>
  <si>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</si>
  <si>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</si>
  <si>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</si>
  <si>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</si>
  <si>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</si>
  <si>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</si>
  <si>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</si>
  <si>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</si>
  <si>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</si>
  <si>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</si>
  <si>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</si>
  <si>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</si>
  <si>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</si>
  <si>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</si>
  <si>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</si>
  <si>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</si>
  <si>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</si>
  <si>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</si>
  <si>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</si>
  <si>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</si>
  <si>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</si>
  <si>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</si>
  <si>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</si>
  <si>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</si>
  <si>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</si>
  <si>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</si>
  <si>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</si>
  <si>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</si>
  <si>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</si>
  <si>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</si>
  <si>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</si>
  <si>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</si>
  <si>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</si>
  <si>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</si>
  <si>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</si>
  <si>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</si>
  <si>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</si>
  <si>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</si>
  <si>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</si>
  <si>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</si>
  <si>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</si>
  <si>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</si>
  <si>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</si>
  <si>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</si>
  <si>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</si>
  <si>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</si>
  <si>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</si>
  <si>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</si>
  <si>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</si>
  <si>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</si>
  <si>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</si>
  <si>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</si>
  <si>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</si>
  <si>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</si>
  <si>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</si>
  <si>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</si>
  <si>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</si>
  <si>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</si>
  <si>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</si>
  <si>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</si>
  <si>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</si>
  <si>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</si>
  <si>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</si>
  <si>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</si>
  <si>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</si>
  <si>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</si>
  <si>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</si>
  <si>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</si>
  <si>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</si>
  <si>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</si>
  <si>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</si>
  <si>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</si>
  <si>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</si>
  <si>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</si>
  <si>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</si>
  <si>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</si>
  <si>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</si>
  <si>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</si>
  <si>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</si>
  <si>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</si>
  <si>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</si>
  <si>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</si>
  <si>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</si>
  <si>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</si>
  <si>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</si>
  <si>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</si>
  <si>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</si>
  <si>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</si>
  <si>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</si>
  <si>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</si>
  <si>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</si>
  <si>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</si>
  <si>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</si>
  <si>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</si>
  <si>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</si>
  <si>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</si>
  <si>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</si>
  <si>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</si>
  <si>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</si>
  <si>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</si>
  <si>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</si>
  <si>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</si>
  <si>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</si>
  <si>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</si>
  <si>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</si>
  <si>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</si>
  <si>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</si>
  <si>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</si>
  <si>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</si>
  <si>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</si>
  <si>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</si>
  <si>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</si>
  <si>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</si>
  <si>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</si>
  <si>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</si>
  <si>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</si>
  <si>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</si>
  <si>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</si>
  <si>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</si>
  <si>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</si>
  <si>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</si>
  <si>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</si>
  <si>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</si>
  <si>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</si>
  <si>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</si>
  <si>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</si>
  <si>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</si>
  <si>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</si>
  <si>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</si>
  <si>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</si>
  <si>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</si>
  <si>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</si>
  <si>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</si>
  <si>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</si>
  <si>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</si>
  <si>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</si>
  <si>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</si>
  <si>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</si>
  <si>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</si>
  <si>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</si>
  <si>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</si>
  <si>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</si>
  <si>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</si>
  <si>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</si>
  <si>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</si>
  <si>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</si>
  <si>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</si>
  <si>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</si>
  <si>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</si>
  <si>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</si>
  <si>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</si>
  <si>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</si>
  <si>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</si>
  <si>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</si>
  <si>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</si>
  <si>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</si>
  <si>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</si>
  <si>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</si>
  <si>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</si>
  <si>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</si>
  <si>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</si>
  <si>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</si>
  <si>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</si>
  <si>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</si>
  <si>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</si>
  <si>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</si>
  <si>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</si>
  <si>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</si>
  <si>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</si>
  <si>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</si>
  <si>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</si>
  <si>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</si>
  <si>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</si>
  <si>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</si>
  <si>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</si>
  <si>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</si>
  <si>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</si>
  <si>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</si>
  <si>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</si>
  <si>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</si>
  <si>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</si>
  <si>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</si>
  <si>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</si>
  <si>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</si>
  <si>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</si>
  <si>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</si>
  <si>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</si>
  <si>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</si>
  <si>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</si>
  <si>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</si>
  <si>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</si>
  <si>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</si>
  <si>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</si>
  <si>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</si>
  <si>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</si>
  <si>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</si>
  <si>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</si>
  <si>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</si>
  <si>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</si>
  <si>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</si>
  <si>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</si>
  <si>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</si>
  <si>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</si>
  <si>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</si>
  <si>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</si>
  <si>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</si>
  <si>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</si>
  <si>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</si>
  <si>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</si>
  <si>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</si>
  <si>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</si>
  <si>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</si>
  <si>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</si>
  <si>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</si>
  <si>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</si>
  <si>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</si>
  <si>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</si>
  <si>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</si>
  <si>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</si>
  <si>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</si>
  <si>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</si>
  <si>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</si>
  <si>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</si>
  <si>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</si>
  <si>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</si>
  <si>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</si>
  <si>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</si>
  <si>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</si>
  <si>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</si>
  <si>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</si>
  <si>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</si>
  <si>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</si>
  <si>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</si>
  <si>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</si>
  <si>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</si>
  <si>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</si>
  <si>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</si>
  <si>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</si>
  <si>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</si>
  <si>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</si>
  <si>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</si>
  <si>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</si>
  <si>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</si>
  <si>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</si>
  <si>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</si>
  <si>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</si>
  <si>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</si>
  <si>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</si>
  <si>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</si>
  <si>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</si>
  <si>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</si>
  <si>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</si>
  <si>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</si>
  <si>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</si>
  <si>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</si>
  <si>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</si>
  <si>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</si>
  <si>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</si>
  <si>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</si>
  <si>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</si>
  <si>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</si>
  <si>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</si>
  <si>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</si>
  <si>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</si>
  <si>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</si>
  <si>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</si>
  <si>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</si>
  <si>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</si>
  <si>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</si>
  <si>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</si>
  <si>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</si>
  <si>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</si>
  <si>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</si>
  <si>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</si>
  <si>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</si>
  <si>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</si>
  <si>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</si>
  <si>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</si>
  <si>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</si>
  <si>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</si>
  <si>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</si>
  <si>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</si>
  <si>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</si>
  <si>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</si>
  <si>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</si>
  <si>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</si>
  <si>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</si>
  <si>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</si>
  <si>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</si>
  <si>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</si>
  <si>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</si>
  <si>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</si>
  <si>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</si>
  <si>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</si>
  <si>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</si>
  <si>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</si>
  <si>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</si>
  <si>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</si>
  <si>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</si>
  <si>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</si>
  <si>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</si>
  <si>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</si>
  <si>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</si>
  <si>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</si>
  <si>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</si>
  <si>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</si>
  <si>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</si>
  <si>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</si>
  <si>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</si>
  <si>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</si>
  <si>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</si>
  <si>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</si>
  <si>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</si>
  <si>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</si>
  <si>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</si>
  <si>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</si>
  <si>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</si>
  <si>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</si>
  <si>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</si>
  <si>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</si>
  <si>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</si>
  <si>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</si>
  <si>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</si>
  <si>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</si>
  <si>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</si>
  <si>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</si>
  <si>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</si>
  <si>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</si>
  <si>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</si>
  <si>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</si>
  <si>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</si>
  <si>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</si>
  <si>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</si>
  <si>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</si>
  <si>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</si>
  <si>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</si>
  <si>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</si>
  <si>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</si>
  <si>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</si>
  <si>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</si>
  <si>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</si>
  <si>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</si>
  <si>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</si>
  <si>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</si>
  <si>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</si>
  <si>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</si>
  <si>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</si>
  <si>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</si>
  <si>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</si>
  <si>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</si>
  <si>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</si>
  <si>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</si>
  <si>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</si>
  <si>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</si>
  <si>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</si>
  <si>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</si>
  <si>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</si>
  <si>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</si>
  <si>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</si>
  <si>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</si>
  <si>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</si>
  <si>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</si>
  <si>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</si>
  <si>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</si>
  <si>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</si>
  <si>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</si>
  <si>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</si>
  <si>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</si>
  <si>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</si>
  <si>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</si>
  <si>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</si>
  <si>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</si>
  <si>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</si>
  <si>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</si>
  <si>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</si>
  <si>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</si>
  <si>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</si>
  <si>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</si>
  <si>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</si>
  <si>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</si>
  <si>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</si>
  <si>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</si>
  <si>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</si>
  <si>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</si>
  <si>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</si>
  <si>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</si>
  <si>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</si>
  <si>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</si>
  <si>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</si>
  <si>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</si>
  <si>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</si>
  <si>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</si>
  <si>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</si>
  <si>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</si>
  <si>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</si>
  <si>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</si>
  <si>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</si>
  <si>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</si>
  <si>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</si>
  <si>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</si>
  <si>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</si>
  <si>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</si>
  <si>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</si>
  <si>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</si>
  <si>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</si>
  <si>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</si>
  <si>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</si>
  <si>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</si>
  <si>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</si>
  <si>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</si>
  <si>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</si>
  <si>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</si>
  <si>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</si>
  <si>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</si>
  <si>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</si>
  <si>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</si>
  <si>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</si>
  <si>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</si>
  <si>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</si>
  <si>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</si>
  <si>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</si>
  <si>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</si>
  <si>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</si>
  <si>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</si>
  <si>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</si>
  <si>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</si>
  <si>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</si>
  <si>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</si>
  <si>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</si>
  <si>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</si>
  <si>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</si>
  <si>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</si>
  <si>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</si>
  <si>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</si>
  <si>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</si>
  <si>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</si>
  <si>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</si>
  <si>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</si>
  <si>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</si>
  <si>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</si>
  <si>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</si>
  <si>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</si>
  <si>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</si>
  <si>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</si>
  <si>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</si>
  <si>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</si>
  <si>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</si>
  <si>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</si>
  <si>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</si>
  <si>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</si>
  <si>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</si>
  <si>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</si>
  <si>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</si>
  <si>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</si>
  <si>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</si>
  <si>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</si>
  <si>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</si>
  <si>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</si>
  <si>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</si>
  <si>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</si>
  <si>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</si>
  <si>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</si>
  <si>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</si>
  <si>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</si>
  <si>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</si>
  <si>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</si>
  <si>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</si>
  <si>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</si>
  <si>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</si>
  <si>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</si>
  <si>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</si>
  <si>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</si>
  <si>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</si>
  <si>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</si>
  <si>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</si>
  <si>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</si>
  <si>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</si>
  <si>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</si>
  <si>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</si>
  <si>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</si>
  <si>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</si>
  <si>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</si>
  <si>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</si>
  <si>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</si>
  <si>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</si>
  <si>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</si>
  <si>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</si>
  <si>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</si>
  <si>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</si>
  <si>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</si>
  <si>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</si>
  <si>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</si>
  <si>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</si>
  <si>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</si>
  <si>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</si>
  <si>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</si>
  <si>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</si>
  <si>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</si>
  <si>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</si>
  <si>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</si>
  <si>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</si>
  <si>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</si>
  <si>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</si>
  <si>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</si>
  <si>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</si>
  <si>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</si>
  <si>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</si>
  <si>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</si>
  <si>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</si>
  <si>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</si>
  <si>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</si>
  <si>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</si>
  <si>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</si>
  <si>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</si>
  <si>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</si>
  <si>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</si>
  <si>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</si>
  <si>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</si>
  <si>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</si>
  <si>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</si>
  <si>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</si>
  <si>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</si>
  <si>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</si>
  <si>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</si>
  <si>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</si>
  <si>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</si>
  <si>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</si>
  <si>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</si>
  <si>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</si>
  <si>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</si>
  <si>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</si>
  <si>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</si>
  <si>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</si>
  <si>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</si>
  <si>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</si>
  <si>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</si>
  <si>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</si>
  <si>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</si>
  <si>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</si>
  <si>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</si>
  <si>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</si>
  <si>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</si>
  <si>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</si>
  <si>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</si>
  <si>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</si>
  <si>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</si>
  <si>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</si>
  <si>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</si>
  <si>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</si>
  <si>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</si>
  <si>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</si>
  <si>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</si>
  <si>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</si>
  <si>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</si>
  <si>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</si>
  <si>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</si>
  <si>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</si>
  <si>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</si>
  <si>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</si>
  <si>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</si>
  <si>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</si>
  <si>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</si>
  <si>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</si>
  <si>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</si>
  <si>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</si>
  <si>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</si>
  <si>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</si>
  <si>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</si>
  <si>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</si>
  <si>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</si>
  <si>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</si>
  <si>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</si>
  <si>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</si>
  <si>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</si>
  <si>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</si>
  <si>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</si>
  <si>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</si>
  <si>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</si>
  <si>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</si>
  <si>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</si>
  <si>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</si>
  <si>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</si>
  <si>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</si>
  <si>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</si>
  <si>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</si>
  <si>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</si>
  <si>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</si>
  <si>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</si>
  <si>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</si>
  <si>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</si>
  <si>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</si>
  <si>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</si>
  <si>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</si>
  <si>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</si>
  <si>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</si>
  <si>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</si>
  <si>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</si>
  <si>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</si>
  <si>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</si>
  <si>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</si>
  <si>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</si>
  <si>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</si>
  <si>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</si>
  <si>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</si>
  <si>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</si>
  <si>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</si>
  <si>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</si>
  <si>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</si>
  <si>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</si>
  <si>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</si>
  <si>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</si>
  <si>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</si>
  <si>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</si>
  <si>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</si>
  <si>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</si>
  <si>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</si>
  <si>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</si>
  <si>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</si>
  <si>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</si>
  <si>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</si>
  <si>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</si>
  <si>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</si>
  <si>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</si>
  <si>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</si>
  <si>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</si>
  <si>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</si>
  <si>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</si>
  <si>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</si>
  <si>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</si>
  <si>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</si>
  <si>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</si>
  <si>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</si>
  <si>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</si>
  <si>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</si>
  <si>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</si>
  <si>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</si>
  <si>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</si>
  <si>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</si>
  <si>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</si>
  <si>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</si>
  <si>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</si>
  <si>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</si>
  <si>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</si>
  <si>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</si>
  <si>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</si>
  <si>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</si>
  <si>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</si>
  <si>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</si>
  <si>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</si>
  <si>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</si>
  <si>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</si>
  <si>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</si>
  <si>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</si>
  <si>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</si>
  <si>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</si>
  <si>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</si>
  <si>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</si>
  <si>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</si>
  <si>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</si>
  <si>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</si>
  <si>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</si>
  <si>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</si>
  <si>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</si>
  <si>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</si>
  <si>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</si>
  <si>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</si>
  <si>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</si>
  <si>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</si>
  <si>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</si>
  <si>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</si>
  <si>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</si>
  <si>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</si>
  <si>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</si>
  <si>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</si>
  <si>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</si>
  <si>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</si>
  <si>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</si>
  <si>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</si>
  <si>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</si>
  <si>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</si>
  <si>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</si>
  <si>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</si>
  <si>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</si>
  <si>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</si>
  <si>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</si>
  <si>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</si>
  <si>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</si>
  <si>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</si>
  <si>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</si>
  <si>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</si>
  <si>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</si>
  <si>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</si>
  <si>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</si>
  <si>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</si>
  <si>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</si>
  <si>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</si>
  <si>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</si>
  <si>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</si>
  <si>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</si>
  <si>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</si>
  <si>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</si>
  <si>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</si>
  <si>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</si>
  <si>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</si>
  <si>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</si>
  <si>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</si>
  <si>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</si>
  <si>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</si>
  <si>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</si>
  <si>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</si>
  <si>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</si>
  <si>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</si>
  <si>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</si>
  <si>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</si>
  <si>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</si>
  <si>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</si>
  <si>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</si>
  <si>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</si>
  <si>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</si>
  <si>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</si>
  <si>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</si>
  <si>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</si>
  <si>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</si>
  <si>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</si>
  <si>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</si>
  <si>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</si>
  <si>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</si>
  <si>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</si>
  <si>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</si>
  <si>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</si>
  <si>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</si>
  <si>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</si>
  <si>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</si>
  <si>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</si>
  <si>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</si>
  <si>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</si>
  <si>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</si>
  <si>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</si>
  <si>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</si>
  <si>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</si>
  <si>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</si>
  <si>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</si>
  <si>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</si>
  <si>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</si>
  <si>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</si>
  <si>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</si>
  <si>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</si>
  <si>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</si>
  <si>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</si>
  <si>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</si>
  <si>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</si>
  <si>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</si>
  <si>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</si>
  <si>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</si>
  <si>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</si>
  <si>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</si>
  <si>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</si>
  <si>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</si>
  <si>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</si>
  <si>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</si>
  <si>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</si>
  <si>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</si>
  <si>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</si>
  <si>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</si>
  <si>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</si>
  <si>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</si>
  <si>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</si>
  <si>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</si>
  <si>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</si>
  <si>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</si>
  <si>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</si>
  <si>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</si>
  <si>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</si>
  <si>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</si>
  <si>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</si>
  <si>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</si>
  <si>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</si>
  <si>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</si>
  <si>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</si>
  <si>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</si>
  <si>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</si>
  <si>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</si>
  <si>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</si>
  <si>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</si>
  <si>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</si>
  <si>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</si>
  <si>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</si>
  <si>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</si>
  <si>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</si>
  <si>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</si>
  <si>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</si>
  <si>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</si>
  <si>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</si>
  <si>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</si>
  <si>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</si>
  <si>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</si>
  <si>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</si>
  <si>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</si>
  <si>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</si>
  <si>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</si>
  <si>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</si>
  <si>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</si>
  <si>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</si>
  <si>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</si>
  <si>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</si>
  <si>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</si>
  <si>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</si>
  <si>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</si>
  <si>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</si>
  <si>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</si>
  <si>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</si>
  <si>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</si>
  <si>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</si>
  <si>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</si>
  <si>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</si>
  <si>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</si>
  <si>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</si>
  <si>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</si>
  <si>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</si>
  <si>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</si>
  <si>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</si>
  <si>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</si>
  <si>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</si>
  <si>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</si>
  <si>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</si>
  <si>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</si>
  <si>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</si>
  <si>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</si>
  <si>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</si>
  <si>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</si>
  <si>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</si>
  <si>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</si>
  <si>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</si>
  <si>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</si>
  <si>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</si>
  <si>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</si>
  <si>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</si>
  <si>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</si>
  <si>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</si>
  <si>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</si>
  <si>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</si>
  <si>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</si>
  <si>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</si>
  <si>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</si>
  <si>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</si>
  <si>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</si>
  <si>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</si>
  <si>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</si>
  <si>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</si>
  <si>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</si>
  <si>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</si>
  <si>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</si>
  <si>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</si>
  <si>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</si>
  <si>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</si>
  <si>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</si>
  <si>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</si>
  <si>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</si>
  <si>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</si>
  <si>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</si>
  <si>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</si>
  <si>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</si>
  <si>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</si>
  <si>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</si>
  <si>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</si>
  <si>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</si>
  <si>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</si>
  <si>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</si>
  <si>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</si>
  <si>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</si>
  <si>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</si>
  <si>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</si>
  <si>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</si>
  <si>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</si>
  <si>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</si>
  <si>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</si>
  <si>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</si>
  <si>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</si>
  <si>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</si>
  <si>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</si>
  <si>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</si>
  <si>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</si>
  <si>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</si>
  <si>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</si>
  <si>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</si>
  <si>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</si>
  <si>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</si>
  <si>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</si>
  <si>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</si>
  <si>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</si>
  <si>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</si>
  <si>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</si>
  <si>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</si>
  <si>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</si>
  <si>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</si>
  <si>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</si>
  <si>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</si>
  <si>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</si>
  <si>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</si>
  <si>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</si>
  <si>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</si>
  <si>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</si>
  <si>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</si>
  <si>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</si>
  <si>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</si>
  <si>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</si>
  <si>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</si>
  <si>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</si>
  <si>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</si>
  <si>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</si>
  <si>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</si>
  <si>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</si>
  <si>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</si>
  <si>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</si>
  <si>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</si>
  <si>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</si>
  <si>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</si>
  <si>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</si>
  <si>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</si>
  <si>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</si>
  <si>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</si>
  <si>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</si>
  <si>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</si>
  <si>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</si>
  <si>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</si>
  <si>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</si>
  <si>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</si>
  <si>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</si>
  <si>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</si>
  <si>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</si>
  <si>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</si>
  <si>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</si>
  <si>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</si>
  <si>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</si>
  <si>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</si>
  <si>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</si>
  <si>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</si>
  <si>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</si>
  <si>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</si>
  <si>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</si>
  <si>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</si>
  <si>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</si>
  <si>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</si>
  <si>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</si>
  <si>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</si>
  <si>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</si>
  <si>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</si>
  <si>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</si>
  <si>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</si>
  <si>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</si>
  <si>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</si>
  <si>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</si>
  <si>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</si>
  <si>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</si>
  <si>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</si>
  <si>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</si>
  <si>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</si>
  <si>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</si>
  <si>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</si>
  <si>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</si>
  <si>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</si>
  <si>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</si>
  <si>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</si>
  <si>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</si>
  <si>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</si>
  <si>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</si>
  <si>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</si>
  <si>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</si>
  <si>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</si>
  <si>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</si>
  <si>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</si>
  <si>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</si>
  <si>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</si>
  <si>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</si>
  <si>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</si>
  <si>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</si>
  <si>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</si>
  <si>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</si>
  <si>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</si>
  <si>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</si>
  <si>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</si>
  <si>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</si>
  <si>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</si>
  <si>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</si>
  <si>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</si>
  <si>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</si>
  <si>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</si>
  <si>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</si>
  <si>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</si>
  <si>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</si>
  <si>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</si>
  <si>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</si>
  <si>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</si>
  <si>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</si>
  <si>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</si>
  <si>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</si>
  <si>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</si>
  <si>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</si>
  <si>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</si>
  <si>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</si>
  <si>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</si>
  <si>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</si>
  <si>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</si>
  <si>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</si>
  <si>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</si>
  <si>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</si>
  <si>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</si>
  <si>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</si>
  <si>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</si>
  <si>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</si>
  <si>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</si>
  <si>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</si>
  <si>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</si>
  <si>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</si>
  <si>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</si>
  <si>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</si>
  <si>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</si>
  <si>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</si>
  <si>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</si>
  <si>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</si>
  <si>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</si>
  <si>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</si>
  <si>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</si>
  <si>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</si>
  <si>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</si>
  <si>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</si>
  <si>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</si>
  <si>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</si>
  <si>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</si>
  <si>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</si>
  <si>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</si>
  <si>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</si>
  <si>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</si>
  <si>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</si>
  <si>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</si>
  <si>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</si>
  <si>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</si>
  <si>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</si>
  <si>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</si>
  <si>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</si>
  <si>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</si>
  <si>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</si>
  <si>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</si>
  <si>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</si>
  <si>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</si>
  <si>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</si>
  <si>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</si>
  <si>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</si>
  <si>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</si>
  <si>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</si>
  <si>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</si>
  <si>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</si>
  <si>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</si>
  <si>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</si>
  <si>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</si>
  <si>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</si>
  <si>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</si>
  <si>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</si>
  <si>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</si>
  <si>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</si>
  <si>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</si>
  <si>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</si>
  <si>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</si>
  <si>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</si>
  <si>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</si>
  <si>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</si>
  <si>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</si>
  <si>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</si>
  <si>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</si>
  <si>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</si>
  <si>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</si>
  <si>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</si>
  <si>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</si>
  <si>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</si>
  <si>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</si>
  <si>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</si>
  <si>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</si>
  <si>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</si>
  <si>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</si>
  <si>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</si>
  <si>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</si>
  <si>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</si>
  <si>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</si>
  <si>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</si>
  <si>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</si>
  <si>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</si>
  <si>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</si>
  <si>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</si>
  <si>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</si>
  <si>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</si>
  <si>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</si>
  <si>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</si>
  <si>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</si>
  <si>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</si>
  <si>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</si>
  <si>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</si>
  <si>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</si>
  <si>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</si>
  <si>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</si>
  <si>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</si>
  <si>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</si>
  <si>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</si>
  <si>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</si>
  <si>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</si>
  <si>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</si>
  <si>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</si>
  <si>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</si>
  <si>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</si>
  <si>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</si>
  <si>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</si>
  <si>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</si>
  <si>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</si>
  <si>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</si>
  <si>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</si>
  <si>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</si>
  <si>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</si>
  <si>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</si>
  <si>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</si>
  <si>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</si>
  <si>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</si>
  <si>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</si>
  <si>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</si>
  <si>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</si>
  <si>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</si>
  <si>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</si>
  <si>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</si>
  <si>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</si>
  <si>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</si>
  <si>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</si>
  <si>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</si>
  <si>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</si>
  <si>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</si>
  <si>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</si>
  <si>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</si>
  <si>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</si>
  <si>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</si>
  <si>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</si>
  <si>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</si>
  <si>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</si>
  <si>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</si>
  <si>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</si>
  <si>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</si>
  <si>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</si>
  <si>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</si>
  <si>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</si>
  <si>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</si>
  <si>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</si>
  <si>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</si>
  <si>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</si>
  <si>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</si>
  <si>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</si>
  <si>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</si>
  <si>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</si>
  <si>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</si>
  <si>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</si>
  <si>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</si>
  <si>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</si>
  <si>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</si>
  <si>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</si>
  <si>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</si>
  <si>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</si>
  <si>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</si>
  <si>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</si>
  <si>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</si>
  <si>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</si>
  <si>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</si>
  <si>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</si>
  <si>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</si>
  <si>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</si>
  <si>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</si>
  <si>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</si>
  <si>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</si>
  <si>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</si>
  <si>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</si>
  <si>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</si>
  <si>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</si>
  <si>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</si>
  <si>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</si>
  <si>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</si>
  <si>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</si>
  <si>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</si>
  <si>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</si>
  <si>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</si>
  <si>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</si>
  <si>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</si>
  <si>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</si>
  <si>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</si>
  <si>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</si>
  <si>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</si>
  <si>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</si>
  <si>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</si>
  <si>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</si>
  <si>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</si>
  <si>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</si>
  <si>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</si>
  <si>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</si>
  <si>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</si>
  <si>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</si>
  <si>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</si>
  <si>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</si>
  <si>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</si>
  <si>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</si>
  <si>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</si>
  <si>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</si>
  <si>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</si>
  <si>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</si>
  <si>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</si>
  <si>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</si>
  <si>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</si>
  <si>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</si>
  <si>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</si>
  <si>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</si>
  <si>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</si>
  <si>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</si>
  <si>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</si>
  <si>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</si>
  <si>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</si>
  <si>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</si>
  <si>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</si>
  <si>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</si>
  <si>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</si>
  <si>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</si>
  <si>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</si>
  <si>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</si>
  <si>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</si>
  <si>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</si>
  <si>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</si>
  <si>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</si>
  <si>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</si>
  <si>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</si>
  <si>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</si>
  <si>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</si>
  <si>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</si>
  <si>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</si>
  <si>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</si>
  <si>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</si>
  <si>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</si>
  <si>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</si>
  <si>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</si>
  <si>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</si>
  <si>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</si>
  <si>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</si>
  <si>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</si>
  <si>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</si>
  <si>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</si>
  <si>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</si>
  <si>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</si>
  <si>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</si>
  <si>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</si>
  <si>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</si>
  <si>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</si>
  <si>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</si>
  <si>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</si>
  <si>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</si>
  <si>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</si>
  <si>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</si>
  <si>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</si>
  <si>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</si>
  <si>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</si>
  <si>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</si>
  <si>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</si>
  <si>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</si>
  <si>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</si>
  <si>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</si>
  <si>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</si>
  <si>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</si>
  <si>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</si>
  <si>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</si>
  <si>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</si>
  <si>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</si>
  <si>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</si>
  <si>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</si>
  <si>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</si>
  <si>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</si>
  <si>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</si>
  <si>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</si>
  <si>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</si>
  <si>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</si>
  <si>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</si>
  <si>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</si>
  <si>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</si>
  <si>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</si>
  <si>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</si>
  <si>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</si>
  <si>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</si>
  <si>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</si>
  <si>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</si>
  <si>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</si>
  <si>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</si>
  <si>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</si>
  <si>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</si>
  <si>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</si>
  <si>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</si>
  <si>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</si>
  <si>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</si>
  <si>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</si>
  <si>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</si>
  <si>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</si>
  <si>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</si>
  <si>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</si>
  <si>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</si>
  <si>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</si>
  <si>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</si>
  <si>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</si>
  <si>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</si>
  <si>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</si>
  <si>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</si>
  <si>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</si>
  <si>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</si>
  <si>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</si>
  <si>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</si>
  <si>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</si>
  <si>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</si>
  <si>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</si>
  <si>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</si>
  <si>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</si>
  <si>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</si>
  <si>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</si>
  <si>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</si>
  <si>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</si>
  <si>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</si>
  <si>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</si>
  <si>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</si>
  <si>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</si>
  <si>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</si>
  <si>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</si>
  <si>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</si>
  <si>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</si>
  <si>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</si>
  <si>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</si>
  <si>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</si>
  <si>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</si>
  <si>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</si>
  <si>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</si>
  <si>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</si>
  <si>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</si>
  <si>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</si>
  <si>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</si>
  <si>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</si>
  <si>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</si>
  <si>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</si>
  <si>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</si>
  <si>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</si>
  <si>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</si>
  <si>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</si>
  <si>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</si>
  <si>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</si>
  <si>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</si>
  <si>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</si>
  <si>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</si>
  <si>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</si>
  <si>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</si>
  <si>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</si>
  <si>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</si>
  <si>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</si>
  <si>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</si>
  <si>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</si>
  <si>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</si>
  <si>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</si>
  <si>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</si>
  <si>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</si>
  <si>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</si>
  <si>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</si>
  <si>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</si>
  <si>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</si>
  <si>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</si>
  <si>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</si>
  <si>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</si>
  <si>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</si>
  <si>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</si>
  <si>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</si>
  <si>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</si>
  <si>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</si>
  <si>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</si>
  <si>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</si>
  <si>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</si>
  <si>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</si>
  <si>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</si>
  <si>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</si>
  <si>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</si>
  <si>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</si>
  <si>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</si>
  <si>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</si>
  <si>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</si>
  <si>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</si>
  <si>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</si>
  <si>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</si>
  <si>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</si>
  <si>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</si>
  <si>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</si>
  <si>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</si>
  <si>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</si>
  <si>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</si>
  <si>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</si>
  <si>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</si>
  <si>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</si>
  <si>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</si>
  <si>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</si>
  <si>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</si>
  <si>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</si>
  <si>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</si>
  <si>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</si>
  <si>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</si>
  <si>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</si>
  <si>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</si>
  <si>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</si>
  <si>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</si>
  <si>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</si>
  <si>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</si>
  <si>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</si>
  <si>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</si>
  <si>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</si>
  <si>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</si>
  <si>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</si>
  <si>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</si>
  <si>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</si>
  <si>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</si>
  <si>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</si>
  <si>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</si>
  <si>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</si>
  <si>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</si>
  <si>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</si>
  <si>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</si>
  <si>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</si>
  <si>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</si>
  <si>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</si>
  <si>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</si>
  <si>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</si>
  <si>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</si>
  <si>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</si>
  <si>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</si>
  <si>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</si>
  <si>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</si>
  <si>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</si>
  <si>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</si>
  <si>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</si>
  <si>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</si>
  <si>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</si>
  <si>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</si>
  <si>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</si>
  <si>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</si>
  <si>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</si>
  <si>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</si>
  <si>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</si>
  <si>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</si>
  <si>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</si>
  <si>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</si>
  <si>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</si>
  <si>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</si>
  <si>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</si>
  <si>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</si>
  <si>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</si>
  <si>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</si>
  <si>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</si>
  <si>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</si>
  <si>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</si>
  <si>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</si>
  <si>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</si>
  <si>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</si>
  <si>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</si>
  <si>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</si>
  <si>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</si>
  <si>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</si>
  <si>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</si>
  <si>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</si>
  <si>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</si>
  <si>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</si>
  <si>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</si>
  <si>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</si>
  <si>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</si>
  <si>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</si>
  <si>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</si>
  <si>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</si>
  <si>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</si>
  <si>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</si>
  <si>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</si>
  <si>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</si>
  <si>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</si>
  <si>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</si>
  <si>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</si>
  <si>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</si>
  <si>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</si>
  <si>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</si>
  <si>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</si>
  <si>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</si>
  <si>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</si>
  <si>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</si>
  <si>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</si>
  <si>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</si>
  <si>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</si>
  <si>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</si>
  <si>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</si>
  <si>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</si>
  <si>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</si>
  <si>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</si>
  <si>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</si>
  <si>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</si>
  <si>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</si>
  <si>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</si>
  <si>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</si>
  <si>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</si>
  <si>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</si>
  <si>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</si>
  <si>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</si>
  <si>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</si>
  <si>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</si>
  <si>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</si>
  <si>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</si>
  <si>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</si>
  <si>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</si>
  <si>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</si>
  <si>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</si>
  <si>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</si>
  <si>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</si>
  <si>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</si>
  <si>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</si>
  <si>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</si>
  <si>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</si>
  <si>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</si>
  <si>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</si>
  <si>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</si>
  <si>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</si>
  <si>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</si>
  <si>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</si>
  <si>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</si>
  <si>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</si>
  <si>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</si>
  <si>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</si>
  <si>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</si>
  <si>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</si>
  <si>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</si>
  <si>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</si>
  <si>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</si>
  <si>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</si>
  <si>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</si>
  <si>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</si>
  <si>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</si>
  <si>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</si>
  <si>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</si>
  <si>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</si>
  <si>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</si>
  <si>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</si>
  <si>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</si>
  <si>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</si>
  <si>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</si>
  <si>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</si>
  <si>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</si>
  <si>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</si>
  <si>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</si>
  <si>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</si>
  <si>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</si>
  <si>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</si>
  <si>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</si>
  <si>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</si>
  <si>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</si>
  <si>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</si>
  <si>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</si>
  <si>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</si>
  <si>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</si>
  <si>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</si>
  <si>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</si>
  <si>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</si>
  <si>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</si>
  <si>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</si>
  <si>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</si>
  <si>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</si>
  <si>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</si>
  <si>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</si>
  <si>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</si>
  <si>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</si>
  <si>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</si>
  <si>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</si>
  <si>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</si>
  <si>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</si>
  <si>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</si>
  <si>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</si>
  <si>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</si>
  <si>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</si>
  <si>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</si>
  <si>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</si>
  <si>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</si>
  <si>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</si>
  <si>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</si>
  <si>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</si>
  <si>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</si>
  <si>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</si>
  <si>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</si>
  <si>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</si>
  <si>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</si>
  <si>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</si>
  <si>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</si>
  <si>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</si>
  <si>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</si>
  <si>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</si>
  <si>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</si>
  <si>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</si>
  <si>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</si>
  <si>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</si>
  <si>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</si>
  <si>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</si>
  <si>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</si>
  <si>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</si>
  <si>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</si>
  <si>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</si>
  <si>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</si>
  <si>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</si>
  <si>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</si>
  <si>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</si>
  <si>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</si>
  <si>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</si>
  <si>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</si>
  <si>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</si>
  <si>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</si>
  <si>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</si>
  <si>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</si>
  <si>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</si>
  <si>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</si>
  <si>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</si>
  <si>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</si>
  <si>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</si>
  <si>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</si>
  <si>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</si>
  <si>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</si>
  <si>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</si>
  <si>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</si>
  <si>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</si>
  <si>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</si>
  <si>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</si>
  <si>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</si>
  <si>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</si>
  <si>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</si>
  <si>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</si>
  <si>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</si>
  <si>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</si>
  <si>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</si>
  <si>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</si>
  <si>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</si>
  <si>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</si>
  <si>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</si>
  <si>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</si>
  <si>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</si>
  <si>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</si>
  <si>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</si>
  <si>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</si>
  <si>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</si>
  <si>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</si>
  <si>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</si>
  <si>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</si>
  <si>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</si>
  <si>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</si>
  <si>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</si>
  <si>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</si>
  <si>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</si>
  <si>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</si>
  <si>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</si>
  <si>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</si>
  <si>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</si>
  <si>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</si>
  <si>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</si>
  <si>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</si>
  <si>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</si>
  <si>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</si>
  <si>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</si>
  <si>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</si>
  <si>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</si>
  <si>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</si>
  <si>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</si>
  <si>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</si>
  <si>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</si>
  <si>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</si>
  <si>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</si>
  <si>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</si>
  <si>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</si>
  <si>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</si>
  <si>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</si>
  <si>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</si>
  <si>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</si>
  <si>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</si>
  <si>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</si>
  <si>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</si>
  <si>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</si>
  <si>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</si>
  <si>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</si>
  <si>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</si>
  <si>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</si>
  <si>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</si>
  <si>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</si>
  <si>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</si>
  <si>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</si>
  <si>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</si>
  <si>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</si>
  <si>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</si>
  <si>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</si>
  <si>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</si>
  <si>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</si>
  <si>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</si>
  <si>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</si>
  <si>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</si>
  <si>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</si>
  <si>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</si>
  <si>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</si>
  <si>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</si>
  <si>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</si>
  <si>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</si>
  <si>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</si>
  <si>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</si>
  <si>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</si>
  <si>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</si>
  <si>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</si>
  <si>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</si>
  <si>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</si>
  <si>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</si>
  <si>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</si>
  <si>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</si>
  <si>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</si>
  <si>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</si>
  <si>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</si>
  <si>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</si>
  <si>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</si>
  <si>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</si>
  <si>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</si>
  <si>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</si>
  <si>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</si>
  <si>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</si>
  <si>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</si>
  <si>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</si>
  <si>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</si>
  <si>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</si>
  <si>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</si>
  <si>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</si>
  <si>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</si>
  <si>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</si>
  <si>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</si>
  <si>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</si>
  <si>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</si>
  <si>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</si>
  <si>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</si>
  <si>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</si>
  <si>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</si>
  <si>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</si>
  <si>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</si>
  <si>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</si>
  <si>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</si>
  <si>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</si>
  <si>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</si>
  <si>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</si>
  <si>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</si>
  <si>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</si>
  <si>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</si>
  <si>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</si>
  <si>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</si>
  <si>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</si>
  <si>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</si>
  <si>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</si>
  <si>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</si>
  <si>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</si>
  <si>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</si>
  <si>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</si>
  <si>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</si>
  <si>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</si>
  <si>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</si>
  <si>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</si>
  <si>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</si>
  <si>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</si>
  <si>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</si>
  <si>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</si>
  <si>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</si>
  <si>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</si>
  <si>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</si>
  <si>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</si>
  <si>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</si>
  <si>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</si>
  <si>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</si>
  <si>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</si>
  <si>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</si>
  <si>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</si>
  <si>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</si>
  <si>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</si>
  <si>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</si>
  <si>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</si>
  <si>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</si>
  <si>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</si>
  <si>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</si>
  <si>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</si>
  <si>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</si>
  <si>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</si>
  <si>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</si>
  <si>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</si>
  <si>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</si>
  <si>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</si>
  <si>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</si>
  <si>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</si>
  <si>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</si>
  <si>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</si>
  <si>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</si>
  <si>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</si>
  <si>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</si>
  <si>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</si>
  <si>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</si>
  <si>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</si>
  <si>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</si>
  <si>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</si>
  <si>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</si>
  <si>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</si>
  <si>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</si>
  <si>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</si>
  <si>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</si>
  <si>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</si>
  <si>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</si>
  <si>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</si>
  <si>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</si>
  <si>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</si>
  <si>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</si>
  <si>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</si>
  <si>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</si>
  <si>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</si>
  <si>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</si>
  <si>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</si>
  <si>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</si>
  <si>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</si>
  <si>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</si>
  <si>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</si>
  <si>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</si>
  <si>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</si>
  <si>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</si>
  <si>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</si>
  <si>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</si>
  <si>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</si>
  <si>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</si>
  <si>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</si>
  <si>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</si>
  <si>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</si>
  <si>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</si>
  <si>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</si>
  <si>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</si>
  <si>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</si>
  <si>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</si>
  <si>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</si>
  <si>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</si>
  <si>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</si>
  <si>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</si>
  <si>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</si>
  <si>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</si>
  <si>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</si>
  <si>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</si>
  <si>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</si>
  <si>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</si>
  <si>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</si>
  <si>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</si>
  <si>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</si>
  <si>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</si>
  <si>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</si>
  <si>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</si>
  <si>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</si>
  <si>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</si>
  <si>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</si>
  <si>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</si>
  <si>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</si>
  <si>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</si>
  <si>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</si>
  <si>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</si>
  <si>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</si>
  <si>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</si>
  <si>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</si>
  <si>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</si>
  <si>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</si>
  <si>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</si>
  <si>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</si>
  <si>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</si>
  <si>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</si>
  <si>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</si>
  <si>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</si>
  <si>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</si>
  <si>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</si>
  <si>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</si>
  <si>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</si>
  <si>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</si>
  <si>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</si>
  <si>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</si>
  <si>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</si>
  <si>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</si>
  <si>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</si>
  <si>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</si>
  <si>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</si>
  <si>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</si>
  <si>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</si>
  <si>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</si>
  <si>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</si>
  <si>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</si>
  <si>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</si>
  <si>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</si>
  <si>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</si>
  <si>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</si>
  <si>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</si>
  <si>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</si>
  <si>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</si>
  <si>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</si>
  <si>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</si>
  <si>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</si>
  <si>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</si>
  <si>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</si>
  <si>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</si>
  <si>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</si>
  <si>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</si>
  <si>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</si>
  <si>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</si>
  <si>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</si>
  <si>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</si>
  <si>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</si>
  <si>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</si>
  <si>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</si>
  <si>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</si>
  <si>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</si>
  <si>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</si>
  <si>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</si>
  <si>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</si>
  <si>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</si>
  <si>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</si>
  <si>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</si>
  <si>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</si>
  <si>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</si>
  <si>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</si>
  <si>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</si>
  <si>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</si>
  <si>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</si>
  <si>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</si>
  <si>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</si>
  <si>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</si>
  <si>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</si>
  <si>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</si>
  <si>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</si>
  <si>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</si>
  <si>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</si>
  <si>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</si>
  <si>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</si>
  <si>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</si>
  <si>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</si>
  <si>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</si>
  <si>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</si>
  <si>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</si>
  <si>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</si>
  <si>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</si>
  <si>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</si>
  <si>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</si>
  <si>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</si>
  <si>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</si>
  <si>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</si>
  <si>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</si>
  <si>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</si>
  <si>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</si>
  <si>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</si>
  <si>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</si>
  <si>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</si>
  <si>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</si>
  <si>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</si>
  <si>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</si>
  <si>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</si>
  <si>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</si>
  <si>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</si>
  <si>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</si>
  <si>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</si>
  <si>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</si>
  <si>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</si>
  <si>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</si>
  <si>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</si>
  <si>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</si>
  <si>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</si>
  <si>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</si>
  <si>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</si>
  <si>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</si>
  <si>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</si>
  <si>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</si>
  <si>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</si>
  <si>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</si>
  <si>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</si>
  <si>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</si>
  <si>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</si>
  <si>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</si>
  <si>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</si>
  <si>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</si>
  <si>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</si>
  <si>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</si>
  <si>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</si>
  <si>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</si>
  <si>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</si>
  <si>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</si>
  <si>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</si>
  <si>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</si>
  <si>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</si>
  <si>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</si>
  <si>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</si>
  <si>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</si>
  <si>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</si>
  <si>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</si>
  <si>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</si>
  <si>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</si>
  <si>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</si>
  <si>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</si>
  <si>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</si>
  <si>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</si>
  <si>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</si>
  <si>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</si>
  <si>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</si>
  <si>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</si>
  <si>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</si>
  <si>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</si>
  <si>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</si>
  <si>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</si>
  <si>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</si>
  <si>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</si>
  <si>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</si>
  <si>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</si>
  <si>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</si>
  <si>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</si>
  <si>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</si>
  <si>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</si>
  <si>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</si>
  <si>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</si>
  <si>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</si>
  <si>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</si>
  <si>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</si>
  <si>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</si>
  <si>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</si>
  <si>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</si>
  <si>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</si>
  <si>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</si>
  <si>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</si>
  <si>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</si>
  <si>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</si>
  <si>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</si>
  <si>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</si>
  <si>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</si>
  <si>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</si>
  <si>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</si>
  <si>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</si>
  <si>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</si>
  <si>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</si>
  <si>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</si>
  <si>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</si>
  <si>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</si>
  <si>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</si>
  <si>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</si>
  <si>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</si>
  <si>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</si>
  <si>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</si>
  <si>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</si>
  <si>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</si>
  <si>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</si>
  <si>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</si>
  <si>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</si>
  <si>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</si>
  <si>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</si>
  <si>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</si>
  <si>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</si>
  <si>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</si>
  <si>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</si>
  <si>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</si>
  <si>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</si>
  <si>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</si>
  <si>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</si>
  <si>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</si>
  <si>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</si>
  <si>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</si>
  <si>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</si>
  <si>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</si>
  <si>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</si>
  <si>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</si>
  <si>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</si>
  <si>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</si>
  <si>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</si>
  <si>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</si>
  <si>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</si>
  <si>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</si>
  <si>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</si>
  <si>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</si>
  <si>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</si>
  <si>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</si>
  <si>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</si>
  <si>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</si>
  <si>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</si>
  <si>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</si>
  <si>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</si>
  <si>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</si>
  <si>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</si>
  <si>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</si>
  <si>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</si>
  <si>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</si>
  <si>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</si>
  <si>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</si>
  <si>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</si>
  <si>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</si>
  <si>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</si>
  <si>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</si>
  <si>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</si>
  <si>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</si>
  <si>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</si>
  <si>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</si>
  <si>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</si>
  <si>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</si>
  <si>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</si>
  <si>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</si>
  <si>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</si>
  <si>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</si>
  <si>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</si>
  <si>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</si>
  <si>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</si>
  <si>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</si>
  <si>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</si>
  <si>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</si>
  <si>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</si>
  <si>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</si>
  <si>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</si>
  <si>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</si>
  <si>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</si>
  <si>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</si>
  <si>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</si>
  <si>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</si>
  <si>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</si>
  <si>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</si>
  <si>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</si>
  <si>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</si>
  <si>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</si>
  <si>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</si>
  <si>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</si>
  <si>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</si>
  <si>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</si>
  <si>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</si>
  <si>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</si>
  <si>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</si>
  <si>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</si>
  <si>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</si>
  <si>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</si>
  <si>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</si>
  <si>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</si>
  <si>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</si>
  <si>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</si>
  <si>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</si>
  <si>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</si>
  <si>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</si>
  <si>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</si>
  <si>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</si>
  <si>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</si>
  <si>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</si>
  <si>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</si>
  <si>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</si>
  <si>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</si>
  <si>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</si>
  <si>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</si>
  <si>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</si>
  <si>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</si>
  <si>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</si>
  <si>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</si>
  <si>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</si>
  <si>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</si>
  <si>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</si>
  <si>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</si>
  <si>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</si>
  <si>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</si>
  <si>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</si>
  <si>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</si>
  <si>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</si>
  <si>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</si>
  <si>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</si>
  <si>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</si>
  <si>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</si>
  <si>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</si>
  <si>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</si>
  <si>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</si>
  <si>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</si>
  <si>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</si>
  <si>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</si>
  <si>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</si>
  <si>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</si>
  <si>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</si>
  <si>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</si>
  <si>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</si>
  <si>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</si>
  <si>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</si>
  <si>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</si>
  <si>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</si>
  <si>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</si>
  <si>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</si>
  <si>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</si>
  <si>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</si>
  <si>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</si>
  <si>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</si>
  <si>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</si>
  <si>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</si>
  <si>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</si>
  <si>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</si>
  <si>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</si>
  <si>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</si>
  <si>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</si>
  <si>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</si>
  <si>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</si>
  <si>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</si>
  <si>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</si>
  <si>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</si>
  <si>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</si>
  <si>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</si>
  <si>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</si>
  <si>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</si>
  <si>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</si>
  <si>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</si>
  <si>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</si>
  <si>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</si>
  <si>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</si>
  <si>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</si>
  <si>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</si>
  <si>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</si>
  <si>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</si>
  <si>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</si>
  <si>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</si>
  <si>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</si>
  <si>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</si>
  <si>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</si>
  <si>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</si>
  <si>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</si>
  <si>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</si>
  <si>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</si>
  <si>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</si>
  <si>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</si>
  <si>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</si>
  <si>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</si>
  <si>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</si>
  <si>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</si>
  <si>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</si>
  <si>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</si>
  <si>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</si>
  <si>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</si>
  <si>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</si>
  <si>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</si>
  <si>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</si>
  <si>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</si>
  <si>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</si>
  <si>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</si>
  <si>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</si>
  <si>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</si>
  <si>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</si>
  <si>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</si>
  <si>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</si>
  <si>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</si>
  <si>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</si>
  <si>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</si>
  <si>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</si>
  <si>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</si>
  <si>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</si>
  <si>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</si>
  <si>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</si>
  <si>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</si>
  <si>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</si>
  <si>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</si>
  <si>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</si>
  <si>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</si>
  <si>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</si>
  <si>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</si>
  <si>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</si>
  <si>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</si>
  <si>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</si>
  <si>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</si>
  <si>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</si>
  <si>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</si>
  <si>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</si>
  <si>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</si>
  <si>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</si>
  <si>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</si>
  <si>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</si>
  <si>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</si>
  <si>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</si>
  <si>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</si>
  <si>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</si>
  <si>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</si>
  <si>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</si>
  <si>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</si>
  <si>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</si>
  <si>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</si>
  <si>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</si>
  <si>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</si>
  <si>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</si>
  <si>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</si>
  <si>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</si>
  <si>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</si>
  <si>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</si>
  <si>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</si>
  <si>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</si>
  <si>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</si>
  <si>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</si>
  <si>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</si>
  <si>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</si>
  <si>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</si>
  <si>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</si>
  <si>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</si>
  <si>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</si>
  <si>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</si>
  <si>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</si>
  <si>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</si>
  <si>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</si>
  <si>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</si>
  <si>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</si>
  <si>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</si>
  <si>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</si>
  <si>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</si>
  <si>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</si>
  <si>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</si>
  <si>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</si>
  <si>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</si>
  <si>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</si>
  <si>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</si>
  <si>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</si>
  <si>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</si>
  <si>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</si>
  <si>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</si>
  <si>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</si>
  <si>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</si>
  <si>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</si>
  <si>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</si>
  <si>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</si>
  <si>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</si>
  <si>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</si>
  <si>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</si>
  <si>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</si>
  <si>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</si>
  <si>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</si>
  <si>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</si>
  <si>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</si>
  <si>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</si>
  <si>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</si>
  <si>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</si>
  <si>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</si>
  <si>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</si>
  <si>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</si>
  <si>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</si>
  <si>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</si>
  <si>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</si>
  <si>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</si>
  <si>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</si>
  <si>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</si>
  <si>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</si>
  <si>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</si>
  <si>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</si>
  <si>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</si>
  <si>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</si>
  <si>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</si>
  <si>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</si>
  <si>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</si>
  <si>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</si>
  <si>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</si>
  <si>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</si>
  <si>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</si>
  <si>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</si>
  <si>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</si>
  <si>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</si>
  <si>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</si>
  <si>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</si>
  <si>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</si>
  <si>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</si>
  <si>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</si>
  <si>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</si>
  <si>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</si>
  <si>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</si>
  <si>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</si>
  <si>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</si>
  <si>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</si>
  <si>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</si>
  <si>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</si>
  <si>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</si>
  <si>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</si>
  <si>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</si>
  <si>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</si>
  <si>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</si>
  <si>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</si>
  <si>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</si>
  <si>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</si>
  <si>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</si>
  <si>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</si>
  <si>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</si>
  <si>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</si>
  <si>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</si>
  <si>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</si>
  <si>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</si>
  <si>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</si>
  <si>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</si>
  <si>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</si>
  <si>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</si>
  <si>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</si>
  <si>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</si>
  <si>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</si>
  <si>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</si>
  <si>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</si>
  <si>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</si>
  <si>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</si>
  <si>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</si>
  <si>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</si>
  <si>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</si>
  <si>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</si>
  <si>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</si>
  <si>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</si>
  <si>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</si>
  <si>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</si>
  <si>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</si>
  <si>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</si>
  <si>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</si>
  <si>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</si>
  <si>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</si>
  <si>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</si>
  <si>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</si>
  <si>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</si>
  <si>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</si>
  <si>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</si>
  <si>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</si>
  <si>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</si>
  <si>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</si>
  <si>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</si>
  <si>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</si>
  <si>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</si>
  <si>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</si>
  <si>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</si>
  <si>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</si>
  <si>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</si>
  <si>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</si>
  <si>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</si>
  <si>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</si>
  <si>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</si>
  <si>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</si>
  <si>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</si>
  <si>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</si>
  <si>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</si>
  <si>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</si>
  <si>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</si>
  <si>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</si>
  <si>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</si>
  <si>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</si>
  <si>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</si>
  <si>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</si>
  <si>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</si>
  <si>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</si>
  <si>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</si>
  <si>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</si>
  <si>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</si>
  <si>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</si>
  <si>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</si>
  <si>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</si>
  <si>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</si>
  <si>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</si>
  <si>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</si>
  <si>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</si>
  <si>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</si>
  <si>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</si>
  <si>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</si>
  <si>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</si>
  <si>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</si>
  <si>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</si>
  <si>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</si>
  <si>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</si>
  <si>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</si>
  <si>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</si>
  <si>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</si>
  <si>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</si>
  <si>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</si>
  <si>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</si>
  <si>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</si>
  <si>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</si>
  <si>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</si>
  <si>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</si>
  <si>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</si>
  <si>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</si>
  <si>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</si>
  <si>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</si>
  <si>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</si>
  <si>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</si>
  <si>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</si>
  <si>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</si>
  <si>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</si>
  <si>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</si>
  <si>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</si>
  <si>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</si>
  <si>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</si>
  <si>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</si>
  <si>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</si>
  <si>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</si>
  <si>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</si>
  <si>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</si>
  <si>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</si>
  <si>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</si>
  <si>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</si>
  <si>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</si>
  <si>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</si>
  <si>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</si>
  <si>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</si>
  <si>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</si>
  <si>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</si>
  <si>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</si>
  <si>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</si>
  <si>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</si>
  <si>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</si>
  <si>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</si>
  <si>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</si>
  <si>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</si>
  <si>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</si>
  <si>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</si>
  <si>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</si>
  <si>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</si>
  <si>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</si>
  <si>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</si>
  <si>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</si>
  <si>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</si>
  <si>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</si>
  <si>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</si>
  <si>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</si>
  <si>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</si>
  <si>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</si>
  <si>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</si>
  <si>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</si>
  <si>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</si>
  <si>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</si>
  <si>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</si>
  <si>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</si>
  <si>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</si>
  <si>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</si>
  <si>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</si>
  <si>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</si>
  <si>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</si>
  <si>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</si>
  <si>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</si>
  <si>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</si>
  <si>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</si>
  <si>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</si>
  <si>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</si>
  <si>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</si>
  <si>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</si>
  <si>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</si>
  <si>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</si>
  <si>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</si>
  <si>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</si>
  <si>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</si>
  <si>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</si>
  <si>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</si>
  <si>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</si>
  <si>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</si>
  <si>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</si>
  <si>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</si>
  <si>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</si>
  <si>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</si>
  <si>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</si>
  <si>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</si>
  <si>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</si>
  <si>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</si>
  <si>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</si>
  <si>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</si>
  <si>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</si>
  <si>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</si>
  <si>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</si>
  <si>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</si>
  <si>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</si>
  <si>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</si>
  <si>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</si>
  <si>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</si>
  <si>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</si>
  <si>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</si>
  <si>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</si>
  <si>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</si>
  <si>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</si>
  <si>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</si>
  <si>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</si>
  <si>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</si>
  <si>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</si>
  <si>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</si>
  <si>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</si>
  <si>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</si>
  <si>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</si>
  <si>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</si>
  <si>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</si>
  <si>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</si>
  <si>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</si>
  <si>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</si>
  <si>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</si>
  <si>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</si>
  <si>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</si>
  <si>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</si>
  <si>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</si>
  <si>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</si>
  <si>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</si>
  <si>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</si>
  <si>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</si>
  <si>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</si>
  <si>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</si>
  <si>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</si>
  <si>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</si>
  <si>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</si>
  <si>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</si>
  <si>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</si>
  <si>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</si>
  <si>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</si>
  <si>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</si>
  <si>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</si>
  <si>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</si>
  <si>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</si>
  <si>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</si>
  <si>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</si>
  <si>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</si>
  <si>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</si>
  <si>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</si>
  <si>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</si>
  <si>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</si>
  <si>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</si>
  <si>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</si>
  <si>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</si>
  <si>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</si>
  <si>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</si>
  <si>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</si>
  <si>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</si>
  <si>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</si>
  <si>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</si>
  <si>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</si>
  <si>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</si>
  <si>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</si>
  <si>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</si>
  <si>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</si>
  <si>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</si>
  <si>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</si>
  <si>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</si>
  <si>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</si>
  <si>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</si>
  <si>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</si>
  <si>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</si>
  <si>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</si>
  <si>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</si>
  <si>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</si>
  <si>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</si>
  <si>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</si>
  <si>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</si>
  <si>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</si>
  <si>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</si>
  <si>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</si>
  <si>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</si>
  <si>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</si>
  <si>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</si>
  <si>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</si>
  <si>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</si>
  <si>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</si>
  <si>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</si>
  <si>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</si>
  <si>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</si>
  <si>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</si>
  <si>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</si>
  <si>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</si>
  <si>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</si>
  <si>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</si>
  <si>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</si>
  <si>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</si>
  <si>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</si>
  <si>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</si>
  <si>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</si>
  <si>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</si>
  <si>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</si>
  <si>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</si>
  <si>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</si>
  <si>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</si>
  <si>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</si>
  <si>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</si>
  <si>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</si>
  <si>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</si>
  <si>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</si>
  <si>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</si>
  <si>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</si>
  <si>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</si>
  <si>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</si>
  <si>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</si>
  <si>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</si>
  <si>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</si>
  <si>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</si>
  <si>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</si>
  <si>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</si>
  <si>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</si>
  <si>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</si>
  <si>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</si>
  <si>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</si>
  <si>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</si>
  <si>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</si>
  <si>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</si>
  <si>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</si>
  <si>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</si>
  <si>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</si>
  <si>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</si>
  <si>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</si>
  <si>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</si>
  <si>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</si>
  <si>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</si>
  <si>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</si>
  <si>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</si>
  <si>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</si>
  <si>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</si>
  <si>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</si>
  <si>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</si>
  <si>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</si>
  <si>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</si>
  <si>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</si>
  <si>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</si>
  <si>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</si>
  <si>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</si>
  <si>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</si>
  <si>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</si>
  <si>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</si>
  <si>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</si>
  <si>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</si>
  <si>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</si>
  <si>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</si>
  <si>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</si>
  <si>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</si>
  <si>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</si>
  <si>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</si>
  <si>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</si>
  <si>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</si>
  <si>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</si>
  <si>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</si>
  <si>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</si>
  <si>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</si>
  <si>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</si>
  <si>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</si>
  <si>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</si>
  <si>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</si>
  <si>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</si>
  <si>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</si>
  <si>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</si>
  <si>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</si>
  <si>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</si>
  <si>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</si>
  <si>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</si>
  <si>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</si>
  <si>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</si>
  <si>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</si>
  <si>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</si>
  <si>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</si>
  <si>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</si>
  <si>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</si>
  <si>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</si>
  <si>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</si>
  <si>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</si>
  <si>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</si>
  <si>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</si>
  <si>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</si>
  <si>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</si>
  <si>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</si>
  <si>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</si>
  <si>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</si>
  <si>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</si>
  <si>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</si>
  <si>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</si>
  <si>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</si>
  <si>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</si>
  <si>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</si>
  <si>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</si>
  <si>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</si>
  <si>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</si>
  <si>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</si>
  <si>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</si>
  <si>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</si>
  <si>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</si>
  <si>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</si>
  <si>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</si>
  <si>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</si>
  <si>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</si>
  <si>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</si>
  <si>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</si>
  <si>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</si>
  <si>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</si>
  <si>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</si>
  <si>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</si>
  <si>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</si>
  <si>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</si>
  <si>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</si>
  <si>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</si>
  <si>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</si>
  <si>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</si>
  <si>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</si>
  <si>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</si>
  <si>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</si>
  <si>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</si>
  <si>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</si>
  <si>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</si>
  <si>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</si>
  <si>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</si>
  <si>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</si>
  <si>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</si>
  <si>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</si>
  <si>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</si>
  <si>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</si>
  <si>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</si>
  <si>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</si>
  <si>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</si>
  <si>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</si>
  <si>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</si>
  <si>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</si>
  <si>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</si>
  <si>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</si>
  <si>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</si>
  <si>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</si>
  <si>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</si>
  <si>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</si>
  <si>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</si>
  <si>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</si>
  <si>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</si>
  <si>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</si>
  <si>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</si>
  <si>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</si>
  <si>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</si>
  <si>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</si>
  <si>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</si>
  <si>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</si>
  <si>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</si>
  <si>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</si>
  <si>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</si>
  <si>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</si>
  <si>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</si>
  <si>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</si>
  <si>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</si>
  <si>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</si>
  <si>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</si>
  <si>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</si>
  <si>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</si>
  <si>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</si>
  <si>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</si>
  <si>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</si>
  <si>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</si>
  <si>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</si>
  <si>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</si>
  <si>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</si>
  <si>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</si>
  <si>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</si>
  <si>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</si>
  <si>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</si>
  <si>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</si>
  <si>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</si>
  <si>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</si>
  <si>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</si>
  <si>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</si>
  <si>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</si>
  <si>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</si>
  <si>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</si>
  <si>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</si>
  <si>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</si>
  <si>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</si>
  <si>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</si>
  <si>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</si>
  <si>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</si>
  <si>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</si>
  <si>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</si>
  <si>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</si>
  <si>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</si>
  <si>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</si>
  <si>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</si>
  <si>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</si>
  <si>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</si>
  <si>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</si>
  <si>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</si>
  <si>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</si>
  <si>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</si>
  <si>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</si>
  <si>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</si>
  <si>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</si>
  <si>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</si>
  <si>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</si>
  <si>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</si>
  <si>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</si>
  <si>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</si>
  <si>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</si>
  <si>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</si>
  <si>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</si>
  <si>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</si>
  <si>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</si>
  <si>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</si>
  <si>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</si>
  <si>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</si>
  <si>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</si>
  <si>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</si>
  <si>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</si>
  <si>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</si>
  <si>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</si>
  <si>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</si>
  <si>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</si>
  <si>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</si>
  <si>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</si>
  <si>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</si>
  <si>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</si>
  <si>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</si>
  <si>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</si>
  <si>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</si>
  <si>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</si>
  <si>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</si>
  <si>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</si>
  <si>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</si>
  <si>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</si>
  <si>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</si>
  <si>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</si>
  <si>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</si>
  <si>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</si>
  <si>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</si>
  <si>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</si>
  <si>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</si>
  <si>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</si>
  <si>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</si>
  <si>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</si>
  <si>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</si>
  <si>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</si>
  <si>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</si>
  <si>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</si>
  <si>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</si>
  <si>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</si>
  <si>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</si>
  <si>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</si>
  <si>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</si>
  <si>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</si>
  <si>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</si>
  <si>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</si>
  <si>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</si>
  <si>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</si>
  <si>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</si>
  <si>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</si>
  <si>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</si>
  <si>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</si>
  <si>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</si>
  <si>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</si>
  <si>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</si>
  <si>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</si>
  <si>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</si>
  <si>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</si>
  <si>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</si>
  <si>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</si>
  <si>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</si>
  <si>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</si>
  <si>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</si>
  <si>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</si>
  <si>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</si>
  <si>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</si>
  <si>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</si>
  <si>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</si>
  <si>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</si>
  <si>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</si>
  <si>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</si>
  <si>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</si>
  <si>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</si>
  <si>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</si>
  <si>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</si>
  <si>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</si>
  <si>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</si>
  <si>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</si>
  <si>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</si>
  <si>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</si>
  <si>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</si>
  <si>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</si>
  <si>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</si>
  <si>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</si>
  <si>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</si>
  <si>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</si>
  <si>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</si>
  <si>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</si>
  <si>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</si>
  <si>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</si>
  <si>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</si>
  <si>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</si>
  <si>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</si>
  <si>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</si>
  <si>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</si>
  <si>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</si>
  <si>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</si>
  <si>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</si>
  <si>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</si>
  <si>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</si>
  <si>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</si>
  <si>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</si>
  <si>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</si>
  <si>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</si>
  <si>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</si>
  <si>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</si>
  <si>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</si>
  <si>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</si>
  <si>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</si>
  <si>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</si>
  <si>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</si>
  <si>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</si>
  <si>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</si>
  <si>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</si>
  <si>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</si>
  <si>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</si>
  <si>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</si>
  <si>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</si>
  <si>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</si>
  <si>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</si>
  <si>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</si>
  <si>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</si>
  <si>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</si>
  <si>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</si>
  <si>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</si>
  <si>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</si>
  <si>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</si>
  <si>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</si>
  <si>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</si>
  <si>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</si>
  <si>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</si>
  <si>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</si>
  <si>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</si>
  <si>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</si>
  <si>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</si>
  <si>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</si>
  <si>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</si>
  <si>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</si>
  <si>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</si>
  <si>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</si>
  <si>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</si>
  <si>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</si>
  <si>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</si>
  <si>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</si>
  <si>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</si>
  <si>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</si>
  <si>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</si>
  <si>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</si>
  <si>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</si>
  <si>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</si>
  <si>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</si>
  <si>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</si>
  <si>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</si>
  <si>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</si>
  <si>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</si>
  <si>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</si>
  <si>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</si>
  <si>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</si>
  <si>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</si>
  <si>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</si>
  <si>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</si>
  <si>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</si>
  <si>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</si>
  <si>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</si>
  <si>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</si>
  <si>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</si>
  <si>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</si>
  <si>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</si>
  <si>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</si>
  <si>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</si>
  <si>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</si>
  <si>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</si>
  <si>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</si>
  <si>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</si>
  <si>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</si>
  <si>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</si>
  <si>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</si>
  <si>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</si>
  <si>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</si>
  <si>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</si>
  <si>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</si>
  <si>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</si>
  <si>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</si>
  <si>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</si>
  <si>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</si>
  <si>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</si>
  <si>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</si>
  <si>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</si>
  <si>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</si>
  <si>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</si>
  <si>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</si>
  <si>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</si>
  <si>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</si>
  <si>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</si>
  <si>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</si>
  <si>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</si>
  <si>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</si>
  <si>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</si>
  <si>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</si>
  <si>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</si>
  <si>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</si>
  <si>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</si>
  <si>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</si>
  <si>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</si>
  <si>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</si>
  <si>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</si>
  <si>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</si>
  <si>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</si>
  <si>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</si>
  <si>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</si>
  <si>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</si>
  <si>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</si>
  <si>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</si>
  <si>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</si>
  <si>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</si>
  <si>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</si>
  <si>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</si>
  <si>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</si>
  <si>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</si>
  <si>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</si>
  <si>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</si>
  <si>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</si>
  <si>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</si>
  <si>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</si>
  <si>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</si>
  <si>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</si>
  <si>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</si>
  <si>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</si>
  <si>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</si>
  <si>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</si>
  <si>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</si>
  <si>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</si>
  <si>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</si>
  <si>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</si>
  <si>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</si>
  <si>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</si>
  <si>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</si>
  <si>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</si>
  <si>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</si>
  <si>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</si>
  <si>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</si>
  <si>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</si>
  <si>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</si>
  <si>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</si>
  <si>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</si>
  <si>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</si>
  <si>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</si>
  <si>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</si>
  <si>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</si>
  <si>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</si>
  <si>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</si>
  <si>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</si>
  <si>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</si>
  <si>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</si>
  <si>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</si>
  <si>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</si>
  <si>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</si>
  <si>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</si>
  <si>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</si>
  <si>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</si>
  <si>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</si>
  <si>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</si>
  <si>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</si>
  <si>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</si>
  <si>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</si>
  <si>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</si>
  <si>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</si>
  <si>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</si>
  <si>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</si>
  <si>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</si>
  <si>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</si>
  <si>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</si>
  <si>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</si>
  <si>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</si>
  <si>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</si>
  <si>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</si>
  <si>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</si>
  <si>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</si>
  <si>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</si>
  <si>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</si>
  <si>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</si>
  <si>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</si>
  <si>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</si>
  <si>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</si>
  <si>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</si>
  <si>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</si>
  <si>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</si>
  <si>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</si>
  <si>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</si>
  <si>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</si>
  <si>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</si>
  <si>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</si>
  <si>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</si>
  <si>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</si>
  <si>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</si>
  <si>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</si>
  <si>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</si>
  <si>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</si>
  <si>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</si>
  <si>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</si>
  <si>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</si>
  <si>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</si>
  <si>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</si>
  <si>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</si>
  <si>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</si>
  <si>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</si>
  <si>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</si>
  <si>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</si>
  <si>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</si>
  <si>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</si>
  <si>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</si>
  <si>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</si>
  <si>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</si>
  <si>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</si>
  <si>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</si>
  <si>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</si>
  <si>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</si>
  <si>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</si>
  <si>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</si>
  <si>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</si>
  <si>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</si>
  <si>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</si>
  <si>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</si>
  <si>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</si>
  <si>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</si>
  <si>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</si>
  <si>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</si>
  <si>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</si>
  <si>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</si>
  <si>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</si>
  <si>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</si>
  <si>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</si>
  <si>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</si>
  <si>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</si>
  <si>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</si>
  <si>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</si>
  <si>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</si>
  <si>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</si>
  <si>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</si>
  <si>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</si>
  <si>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</si>
  <si>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</si>
  <si>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</si>
  <si>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</si>
  <si>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</si>
  <si>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</si>
  <si>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</si>
  <si>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</si>
  <si>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</si>
  <si>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</si>
  <si>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</si>
  <si>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</si>
  <si>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</si>
  <si>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</si>
  <si>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</si>
  <si>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</si>
  <si>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</si>
  <si>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</si>
  <si>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</si>
  <si>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</si>
  <si>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</si>
  <si>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</si>
  <si>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</si>
  <si>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</si>
  <si>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</si>
  <si>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</si>
  <si>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</si>
  <si>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</si>
  <si>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</si>
  <si>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</si>
  <si>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</si>
  <si>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</si>
  <si>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</si>
  <si>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</si>
  <si>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</si>
  <si>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</si>
  <si>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</si>
  <si>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</si>
  <si>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</si>
  <si>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</si>
  <si>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</si>
  <si>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</si>
  <si>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</si>
  <si>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</si>
  <si>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</si>
  <si>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</si>
  <si>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</si>
  <si>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</si>
  <si>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</si>
  <si>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</si>
  <si>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</si>
  <si>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</si>
  <si>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</si>
  <si>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</si>
  <si>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</si>
  <si>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</si>
  <si>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</si>
  <si>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</si>
  <si>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</si>
  <si>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</si>
  <si>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</si>
  <si>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</si>
  <si>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</si>
  <si>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</si>
  <si>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</si>
  <si>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</si>
  <si>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</si>
  <si>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</si>
  <si>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</si>
  <si>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</si>
  <si>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</si>
  <si>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</si>
  <si>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</si>
  <si>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</si>
  <si>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</si>
  <si>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</si>
  <si>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</si>
  <si>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</si>
  <si>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</si>
  <si>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</si>
  <si>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</si>
  <si>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</si>
  <si>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</si>
  <si>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</si>
  <si>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</si>
  <si>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</si>
  <si>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</si>
  <si>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</si>
  <si>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</si>
  <si>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</si>
  <si>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</si>
  <si>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</si>
  <si>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</si>
  <si>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</si>
  <si>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</si>
  <si>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</si>
  <si>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</si>
  <si>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</si>
  <si>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</si>
  <si>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</si>
  <si>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</si>
  <si>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</si>
  <si>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</si>
  <si>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</si>
  <si>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</si>
  <si>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</si>
  <si>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</si>
  <si>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</si>
  <si>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</si>
  <si>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</si>
  <si>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</si>
  <si>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</si>
  <si>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</si>
  <si>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</si>
  <si>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</si>
  <si>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</si>
  <si>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</si>
  <si>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</si>
  <si>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</si>
  <si>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</si>
  <si>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</si>
  <si>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</si>
  <si>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</si>
  <si>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</si>
  <si>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</si>
  <si>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</si>
  <si>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</si>
  <si>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</si>
  <si>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</si>
  <si>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</si>
  <si>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</si>
  <si>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</si>
  <si>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</si>
  <si>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</si>
  <si>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</si>
  <si>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</si>
  <si>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</si>
  <si>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</si>
  <si>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</si>
  <si>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</si>
  <si>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</si>
  <si>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</si>
  <si>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</si>
  <si>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</si>
  <si>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</si>
  <si>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</si>
  <si>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</si>
  <si>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</si>
  <si>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</si>
  <si>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</si>
  <si>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</si>
  <si>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</si>
  <si>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</si>
  <si>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</si>
  <si>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</si>
  <si>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</si>
  <si>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</si>
  <si>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</si>
  <si>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</si>
  <si>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</si>
  <si>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</si>
  <si>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</si>
  <si>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</si>
  <si>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</si>
  <si>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</si>
  <si>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</si>
  <si>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</si>
  <si>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</si>
  <si>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</si>
  <si>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</si>
  <si>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</si>
  <si>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</si>
  <si>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</si>
  <si>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</si>
  <si>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</si>
  <si>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</si>
  <si>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</si>
  <si>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</si>
  <si>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</si>
  <si>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</si>
  <si>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</si>
  <si>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</si>
  <si>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</si>
  <si>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</si>
  <si>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</si>
  <si>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</si>
  <si>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</si>
  <si>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</si>
  <si>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</si>
  <si>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</si>
  <si>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</si>
  <si>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</si>
  <si>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</si>
  <si>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</si>
  <si>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</si>
  <si>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</si>
  <si>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</si>
  <si>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</si>
  <si>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</si>
  <si>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</si>
  <si>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</si>
  <si>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</si>
  <si>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</si>
  <si>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</si>
  <si>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</si>
  <si>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</si>
  <si>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</si>
  <si>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</si>
  <si>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</si>
  <si>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</si>
  <si>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</si>
  <si>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</si>
  <si>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</si>
  <si>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</si>
  <si>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</si>
  <si>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</si>
  <si>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</si>
  <si>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</si>
  <si>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</si>
  <si>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</si>
  <si>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</si>
  <si>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</si>
  <si>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</si>
  <si>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</si>
  <si>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</si>
  <si>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</si>
  <si>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</si>
  <si>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</si>
  <si>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</si>
  <si>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</si>
  <si>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</si>
  <si>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</si>
  <si>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</si>
  <si>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</si>
  <si>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</si>
  <si>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</si>
  <si>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</si>
  <si>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</si>
  <si>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</si>
  <si>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</si>
  <si>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</si>
  <si>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</si>
  <si>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</si>
  <si>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</si>
  <si>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</si>
  <si>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</si>
  <si>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</si>
  <si>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</si>
  <si>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</si>
  <si>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</si>
  <si>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</si>
  <si>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</si>
  <si>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</si>
  <si>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</si>
  <si>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</si>
  <si>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</si>
  <si>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</si>
  <si>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</si>
  <si>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</si>
  <si>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</si>
  <si>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</si>
  <si>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</si>
  <si>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</si>
  <si>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</si>
  <si>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</si>
  <si>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</si>
  <si>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</si>
  <si>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</si>
  <si>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</si>
  <si>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</si>
  <si>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</si>
  <si>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</si>
  <si>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</si>
  <si>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</si>
  <si>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</si>
  <si>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</si>
  <si>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</si>
  <si>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</si>
  <si>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</si>
  <si>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</si>
  <si>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</si>
  <si>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</si>
  <si>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</si>
  <si>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</si>
  <si>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</si>
  <si>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</si>
  <si>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</si>
  <si>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</si>
  <si>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</si>
  <si>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</si>
  <si>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</si>
  <si>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</si>
  <si>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</si>
  <si>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</si>
  <si>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</si>
  <si>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</si>
  <si>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</si>
  <si>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</si>
  <si>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</si>
  <si>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</si>
  <si>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</si>
  <si>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</si>
  <si>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</si>
  <si>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</si>
  <si>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</si>
  <si>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</si>
  <si>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</si>
  <si>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</si>
  <si>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</si>
  <si>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</si>
  <si>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</si>
  <si>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</si>
  <si>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</si>
  <si>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</si>
  <si>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</si>
  <si>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</si>
  <si>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</si>
  <si>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</si>
  <si>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</si>
  <si>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</si>
  <si>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</si>
  <si>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</si>
  <si>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</si>
  <si>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</si>
  <si>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</si>
  <si>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</si>
  <si>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</si>
  <si>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</si>
  <si>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</si>
  <si>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</si>
  <si>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</si>
  <si>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</si>
  <si>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</si>
  <si>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</si>
  <si>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</si>
  <si>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</si>
  <si>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</si>
  <si>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</si>
  <si>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</si>
  <si>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</si>
  <si>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</si>
  <si>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</si>
  <si>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</si>
  <si>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</si>
  <si>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</si>
  <si>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</si>
  <si>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</si>
  <si>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</si>
  <si>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</si>
  <si>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</si>
  <si>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</si>
  <si>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</si>
  <si>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</si>
  <si>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</si>
  <si>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</si>
  <si>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</si>
  <si>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</si>
  <si>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</si>
  <si>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</si>
  <si>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</si>
  <si>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</si>
  <si>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</si>
  <si>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</si>
  <si>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</si>
  <si>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</si>
  <si>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</si>
  <si>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</si>
  <si>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</si>
  <si>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</si>
  <si>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</si>
  <si>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</si>
  <si>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</si>
  <si>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</si>
  <si>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</si>
  <si>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</si>
  <si>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</si>
  <si>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</si>
  <si>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</si>
  <si>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</si>
  <si>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</si>
  <si>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</si>
  <si>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</si>
  <si>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</si>
  <si>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</si>
  <si>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</si>
  <si>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</si>
  <si>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</si>
  <si>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</si>
  <si>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</si>
  <si>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</si>
  <si>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</si>
  <si>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</si>
  <si>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</si>
  <si>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</si>
  <si>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</si>
  <si>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</si>
  <si>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</si>
  <si>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</si>
  <si>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</si>
  <si>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</si>
  <si>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</si>
  <si>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</si>
  <si>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</si>
  <si>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</si>
  <si>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</si>
  <si>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</si>
  <si>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</si>
  <si>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</si>
  <si>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</si>
  <si>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</si>
  <si>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</si>
  <si>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</si>
  <si>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</si>
  <si>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</si>
  <si>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</si>
  <si>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</si>
  <si>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</si>
  <si>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</si>
  <si>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</si>
  <si>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</si>
  <si>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</si>
  <si>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</si>
  <si>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</si>
  <si>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</si>
  <si>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</si>
  <si>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</si>
  <si>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</si>
  <si>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</si>
  <si>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</si>
  <si>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</si>
  <si>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</si>
  <si>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</si>
  <si>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</si>
  <si>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</si>
  <si>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</si>
  <si>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</si>
  <si>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</si>
  <si>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</si>
  <si>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</si>
  <si>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</si>
  <si>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</si>
  <si>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</si>
  <si>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</si>
  <si>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</si>
  <si>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</si>
  <si>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</si>
  <si>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</si>
  <si>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</si>
  <si>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</si>
  <si>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</si>
  <si>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</si>
  <si>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</si>
  <si>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</si>
  <si>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</si>
  <si>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</si>
  <si>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</si>
  <si>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</si>
  <si>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</si>
  <si>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</si>
  <si>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</si>
  <si>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</si>
  <si>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</si>
  <si>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</si>
  <si>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</si>
  <si>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</si>
  <si>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</si>
  <si>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</si>
  <si>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</si>
  <si>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</si>
  <si>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</si>
  <si>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</si>
  <si>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</si>
  <si>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</si>
  <si>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</si>
  <si>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</si>
  <si>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</si>
  <si>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</si>
  <si>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</si>
  <si>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</si>
  <si>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</si>
  <si>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</si>
  <si>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</si>
  <si>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</si>
  <si>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</si>
  <si>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</si>
  <si>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</si>
  <si>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</si>
  <si>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</si>
  <si>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</si>
  <si>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</si>
  <si>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</si>
  <si>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</si>
  <si>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</si>
  <si>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</si>
  <si>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</si>
  <si>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</si>
  <si>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</si>
  <si>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</si>
  <si>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</si>
  <si>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</si>
  <si>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</si>
  <si>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</si>
  <si>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</si>
  <si>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</si>
  <si>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</si>
  <si>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</si>
  <si>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</si>
  <si>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</si>
  <si>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</si>
  <si>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</si>
  <si>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</si>
  <si>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</si>
  <si>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</si>
  <si>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</si>
  <si>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</si>
  <si>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</si>
  <si>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</si>
  <si>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</si>
  <si>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</si>
  <si>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</si>
  <si>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</si>
  <si>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</si>
  <si>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</si>
  <si>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</si>
  <si>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</si>
  <si>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</si>
  <si>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</si>
  <si>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</si>
  <si>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</si>
  <si>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</si>
  <si>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</si>
  <si>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</si>
  <si>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</si>
  <si>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</si>
  <si>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</si>
  <si>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</si>
  <si>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</si>
  <si>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</si>
  <si>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</si>
  <si>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</si>
  <si>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</si>
  <si>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</si>
  <si>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</si>
  <si>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</si>
  <si>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</si>
  <si>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</si>
  <si>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</si>
  <si>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</si>
  <si>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</si>
  <si>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</si>
  <si>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</si>
  <si>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</si>
  <si>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</si>
  <si>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</si>
  <si>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</si>
  <si>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</si>
  <si>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</si>
  <si>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</si>
  <si>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</si>
  <si>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</si>
  <si>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</si>
  <si>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</si>
  <si>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</si>
  <si>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</si>
  <si>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</si>
  <si>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</si>
  <si>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</si>
  <si>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</si>
  <si>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</si>
  <si>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</si>
  <si>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</si>
  <si>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</si>
  <si>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</si>
  <si>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</si>
  <si>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</si>
  <si>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</si>
  <si>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</si>
  <si>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</si>
  <si>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</si>
  <si>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</si>
  <si>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</si>
  <si>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</si>
  <si>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</si>
  <si>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</si>
  <si>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</si>
  <si>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</si>
  <si>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</si>
  <si>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</si>
  <si>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</si>
  <si>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</si>
  <si>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</si>
  <si>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</si>
  <si>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</si>
  <si>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</si>
  <si>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</si>
  <si>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</si>
  <si>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</si>
  <si>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</si>
  <si>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</si>
  <si>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</si>
  <si>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</si>
  <si>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</si>
  <si>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</si>
  <si>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</si>
  <si>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</si>
  <si>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</si>
  <si>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</si>
  <si>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</si>
  <si>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</si>
  <si>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</si>
  <si>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</si>
  <si>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</si>
  <si>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</si>
  <si>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</si>
  <si>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</si>
  <si>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</si>
  <si>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</si>
  <si>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</si>
  <si>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</si>
  <si>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</si>
  <si>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</si>
  <si>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</si>
  <si>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</si>
  <si>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</si>
  <si>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</si>
  <si>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</si>
  <si>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</si>
  <si>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</si>
  <si>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</si>
  <si>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</si>
  <si>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</si>
  <si>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</si>
  <si>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</si>
  <si>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</si>
  <si>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</si>
  <si>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</si>
  <si>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</si>
  <si>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</si>
  <si>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</si>
  <si>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</si>
  <si>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</si>
  <si>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</si>
  <si>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</si>
  <si>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</si>
  <si>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</si>
  <si>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</si>
  <si>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</si>
  <si>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</si>
  <si>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</si>
  <si>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</si>
  <si>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</si>
  <si>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</si>
  <si>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</si>
  <si>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</si>
  <si>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</si>
  <si>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</si>
  <si>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</si>
  <si>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</si>
  <si>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</si>
  <si>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</si>
  <si>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</si>
  <si>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</si>
  <si>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</si>
  <si>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</si>
  <si>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</si>
  <si>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</si>
  <si>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</si>
  <si>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</si>
  <si>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</si>
  <si>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</si>
  <si>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</si>
  <si>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</si>
  <si>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</si>
  <si>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</si>
  <si>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</si>
  <si>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</si>
  <si>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</si>
  <si>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</si>
  <si>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</si>
  <si>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</si>
  <si>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</si>
  <si>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</si>
  <si>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</si>
  <si>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</si>
  <si>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</si>
  <si>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</si>
  <si>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</si>
  <si>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</si>
  <si>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</si>
  <si>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</si>
  <si>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</si>
  <si>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</si>
  <si>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</si>
  <si>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</si>
  <si>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</si>
  <si>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</si>
  <si>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</si>
  <si>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</si>
  <si>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</si>
  <si>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</si>
  <si>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</si>
  <si>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</si>
  <si>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</si>
  <si>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</si>
  <si>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</si>
  <si>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</si>
  <si>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</si>
  <si>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</si>
  <si>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</si>
  <si>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</si>
  <si>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</si>
  <si>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</si>
  <si>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</si>
  <si>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</si>
  <si>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</si>
  <si>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</si>
  <si>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</si>
  <si>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</si>
  <si>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</si>
  <si>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</si>
  <si>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</si>
  <si>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</si>
  <si>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</si>
  <si>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</si>
  <si>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</si>
  <si>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</si>
  <si>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</si>
  <si>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</si>
  <si>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</si>
  <si>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</si>
  <si>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</si>
  <si>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</si>
  <si>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</si>
  <si>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</si>
  <si>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</si>
  <si>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</si>
  <si>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</si>
  <si>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</si>
  <si>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</si>
  <si>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</si>
  <si>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</si>
  <si>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</si>
  <si>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</si>
  <si>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</si>
  <si>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</si>
  <si>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</si>
  <si>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</si>
  <si>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</si>
  <si>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</si>
  <si>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</si>
  <si>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</si>
  <si>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</si>
  <si>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</si>
  <si>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</si>
  <si>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</si>
  <si>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</si>
  <si>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</si>
  <si>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</si>
  <si>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</si>
  <si>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</si>
  <si>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</si>
  <si>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</si>
  <si>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</si>
  <si>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</si>
  <si>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</si>
  <si>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</si>
  <si>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</si>
  <si>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</si>
  <si>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</si>
  <si>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</si>
  <si>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</si>
  <si>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</si>
  <si>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</si>
  <si>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</si>
  <si>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</si>
  <si>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</si>
  <si>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</si>
  <si>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</si>
  <si>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</si>
  <si>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</si>
  <si>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</si>
  <si>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</si>
  <si>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</si>
  <si>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</si>
  <si>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</si>
  <si>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</si>
  <si>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</si>
  <si>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</si>
  <si>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</si>
  <si>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</si>
  <si>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</si>
  <si>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</si>
  <si>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</si>
  <si>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</si>
  <si>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</si>
  <si>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</si>
  <si>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</si>
  <si>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</si>
  <si>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</si>
  <si>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</si>
  <si>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</si>
  <si>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</si>
  <si>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</si>
  <si>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</si>
  <si>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</si>
  <si>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</si>
  <si>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</si>
  <si>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</si>
  <si>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</si>
  <si>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</si>
  <si>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</si>
  <si>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</si>
  <si>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</si>
  <si>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</si>
  <si>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</si>
  <si>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</si>
  <si>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</si>
  <si>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</si>
  <si>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</si>
  <si>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</si>
  <si>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</si>
  <si>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</si>
  <si>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</si>
  <si>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</si>
  <si>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</si>
  <si>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</si>
  <si>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</si>
  <si>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</si>
  <si>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</si>
  <si>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</si>
  <si>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</si>
  <si>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</si>
  <si>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</si>
  <si>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</si>
  <si>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</si>
  <si>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</si>
  <si>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</si>
  <si>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</si>
  <si>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</si>
  <si>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</si>
  <si>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</si>
  <si>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</si>
  <si>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</si>
  <si>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</si>
  <si>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</si>
  <si>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</si>
  <si>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</si>
  <si>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</si>
  <si>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</si>
  <si>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</si>
  <si>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</si>
  <si>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</si>
  <si>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</si>
  <si>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</si>
  <si>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</si>
  <si>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</si>
  <si>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</si>
  <si>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</si>
  <si>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</si>
  <si>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</si>
  <si>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</si>
  <si>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</si>
  <si>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</si>
  <si>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</si>
  <si>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</si>
  <si>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</si>
  <si>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</si>
  <si>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</si>
  <si>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</si>
  <si>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</si>
  <si>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</si>
  <si>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</si>
  <si>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</si>
  <si>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</si>
  <si>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</si>
  <si>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</si>
  <si>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</si>
  <si>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</si>
  <si>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</si>
  <si>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</si>
  <si>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</si>
  <si>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</si>
  <si>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</si>
  <si>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</si>
  <si>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</si>
  <si>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</si>
  <si>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</si>
  <si>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</si>
  <si>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</si>
  <si>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</si>
  <si>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</si>
  <si>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</si>
  <si>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</si>
  <si>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</si>
  <si>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</si>
  <si>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</si>
  <si>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</si>
  <si>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</si>
  <si>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</si>
  <si>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</si>
  <si>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</si>
  <si>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</si>
  <si>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</si>
  <si>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</si>
  <si>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</si>
  <si>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</si>
  <si>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</si>
  <si>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</si>
  <si>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</si>
  <si>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</si>
  <si>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</si>
  <si>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</si>
  <si>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</si>
  <si>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</si>
  <si>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</si>
  <si>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</si>
  <si>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</si>
  <si>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</si>
  <si>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</si>
  <si>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</si>
  <si>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</si>
  <si>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</si>
  <si>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</si>
  <si>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</si>
  <si>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</si>
  <si>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</si>
  <si>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</si>
  <si>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</si>
  <si>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</si>
  <si>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</si>
  <si>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</si>
  <si>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</si>
  <si>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</si>
  <si>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</si>
  <si>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</si>
  <si>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</si>
  <si>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</si>
  <si>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</si>
  <si>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</si>
  <si>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</si>
  <si>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</si>
  <si>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</si>
  <si>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</si>
  <si>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</si>
  <si>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</si>
  <si>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</si>
  <si>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</si>
  <si>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</si>
  <si>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</si>
  <si>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</si>
  <si>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</si>
  <si>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</si>
  <si>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</si>
  <si>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</si>
  <si>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</si>
  <si>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</si>
  <si>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</si>
  <si>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</si>
  <si>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</si>
  <si>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</si>
  <si>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</si>
  <si>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</si>
  <si>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</si>
  <si>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</si>
  <si>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</si>
  <si>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</si>
  <si>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</si>
  <si>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</si>
  <si>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</si>
  <si>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</si>
  <si>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</si>
  <si>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</si>
  <si>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</si>
  <si>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</si>
  <si>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</si>
  <si>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</si>
  <si>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</si>
  <si>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</si>
  <si>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</si>
  <si>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</si>
  <si>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</si>
  <si>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</si>
  <si>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</si>
  <si>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</si>
  <si>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</si>
  <si>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</si>
  <si>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</si>
  <si>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</si>
  <si>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</si>
  <si>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</si>
  <si>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</si>
  <si>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</si>
  <si>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</si>
  <si>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</si>
  <si>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</si>
  <si>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</si>
  <si>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</si>
  <si>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</si>
  <si>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</si>
  <si>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</si>
  <si>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</si>
  <si>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</si>
  <si>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</si>
  <si>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</si>
  <si>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</si>
  <si>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</si>
  <si>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</si>
  <si>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</si>
  <si>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</si>
  <si>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</si>
  <si>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</si>
  <si>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</si>
  <si>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</si>
  <si>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</si>
  <si>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</si>
  <si>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</si>
  <si>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</si>
  <si>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</si>
  <si>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</si>
  <si>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</si>
  <si>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</si>
  <si>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</si>
  <si>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</si>
  <si>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</si>
  <si>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</si>
  <si>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</si>
  <si>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</si>
  <si>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</si>
  <si>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</si>
  <si>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</si>
  <si>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</si>
  <si>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</si>
  <si>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</si>
  <si>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</si>
  <si>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</si>
  <si>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</si>
  <si>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</si>
  <si>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</si>
  <si>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</si>
  <si>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</si>
  <si>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</si>
  <si>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</si>
  <si>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</si>
  <si>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</si>
  <si>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</si>
  <si>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</si>
  <si>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</si>
  <si>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</si>
  <si>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</si>
  <si>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</si>
  <si>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</si>
  <si>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</si>
  <si>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</si>
  <si>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</si>
  <si>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</si>
  <si>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</si>
  <si>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</si>
  <si>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</si>
  <si>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</si>
  <si>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</si>
  <si>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</si>
  <si>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</si>
  <si>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</si>
  <si>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</si>
  <si>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</si>
  <si>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</si>
  <si>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</si>
  <si>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</si>
  <si>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</si>
  <si>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</si>
  <si>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</si>
  <si>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</si>
  <si>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</si>
  <si>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</si>
  <si>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</si>
  <si>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</si>
  <si>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</si>
  <si>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</si>
  <si>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</si>
  <si>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</si>
  <si>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</si>
  <si>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</si>
  <si>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</si>
  <si>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</si>
  <si>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</si>
  <si>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</si>
  <si>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</si>
  <si>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</si>
  <si>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</si>
  <si>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</si>
  <si>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</si>
  <si>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</si>
  <si>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</si>
  <si>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</si>
  <si>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</si>
  <si>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</si>
  <si>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</si>
  <si>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</si>
  <si>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</si>
  <si>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</si>
  <si>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</si>
  <si>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</si>
  <si>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</si>
  <si>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</si>
  <si>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</si>
  <si>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</si>
  <si>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</si>
  <si>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</si>
  <si>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</si>
  <si>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</si>
  <si>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</si>
  <si>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</si>
  <si>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</si>
  <si>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</si>
  <si>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</si>
  <si>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</si>
  <si>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</si>
  <si>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</si>
  <si>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</si>
  <si>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</si>
  <si>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</si>
  <si>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</si>
  <si>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</si>
  <si>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</si>
  <si>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</si>
  <si>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</si>
  <si>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</si>
  <si>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</si>
  <si>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</si>
  <si>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</si>
  <si>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</si>
  <si>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</si>
  <si>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</si>
  <si>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</si>
  <si>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</si>
  <si>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</si>
  <si>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</si>
  <si>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</si>
  <si>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</si>
  <si>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</si>
  <si>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</si>
  <si>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</si>
  <si>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</si>
  <si>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</si>
  <si>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</si>
  <si>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</si>
  <si>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</si>
  <si>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</si>
  <si>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</si>
  <si>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</si>
  <si>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</si>
  <si>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</si>
  <si>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</si>
  <si>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</si>
  <si>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</si>
  <si>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</si>
  <si>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</si>
  <si>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</si>
  <si>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</si>
  <si>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</si>
  <si>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</si>
  <si>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</si>
  <si>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</si>
  <si>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</si>
  <si>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</si>
  <si>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</si>
  <si>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</si>
  <si>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</si>
  <si>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</si>
  <si>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</si>
  <si>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</si>
  <si>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</si>
  <si>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</si>
  <si>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</si>
  <si>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</si>
  <si>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</si>
  <si>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</si>
  <si>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</si>
  <si>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</si>
  <si>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</si>
  <si>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</si>
  <si>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</si>
  <si>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</si>
  <si>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</si>
  <si>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</si>
  <si>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</si>
  <si>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</si>
  <si>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</si>
  <si>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</si>
  <si>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</si>
  <si>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</si>
  <si>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</si>
  <si>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</si>
  <si>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</si>
  <si>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</si>
  <si>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</si>
  <si>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</si>
  <si>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</si>
  <si>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</si>
  <si>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</si>
  <si>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</si>
  <si>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</si>
  <si>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</si>
  <si>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</si>
  <si>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</si>
  <si>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</si>
  <si>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</si>
  <si>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</si>
  <si>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</si>
  <si>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</si>
  <si>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</si>
  <si>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</si>
  <si>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</si>
  <si>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</si>
  <si>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</si>
  <si>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</si>
  <si>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</si>
  <si>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</si>
  <si>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</si>
  <si>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</si>
  <si>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</si>
  <si>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</si>
  <si>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</si>
  <si>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</si>
  <si>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</si>
  <si>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</si>
  <si>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</si>
  <si>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</si>
  <si>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</si>
  <si>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</si>
  <si>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</si>
  <si>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</si>
  <si>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</si>
  <si>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</si>
  <si>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</si>
  <si>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</si>
  <si>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</si>
  <si>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</si>
  <si>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</si>
  <si>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</si>
  <si>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</si>
  <si>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</si>
  <si>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</si>
  <si>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</si>
  <si>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</si>
  <si>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</si>
  <si>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</si>
  <si>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</si>
  <si>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</si>
  <si>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</si>
  <si>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</si>
  <si>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</si>
  <si>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</si>
  <si>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</si>
  <si>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</si>
  <si>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</si>
  <si>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</si>
  <si>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</si>
  <si>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</si>
  <si>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</si>
  <si>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</si>
  <si>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</si>
  <si>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</si>
  <si>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</si>
  <si>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</si>
  <si>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</si>
  <si>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</si>
  <si>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</si>
  <si>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</si>
  <si>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</si>
  <si>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</si>
  <si>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</si>
  <si>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</si>
  <si>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</si>
  <si>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</si>
  <si>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</si>
  <si>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</si>
  <si>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</si>
  <si>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</si>
  <si>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</si>
  <si>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</si>
  <si>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</si>
  <si>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</si>
  <si>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</si>
  <si>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</si>
  <si>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</si>
  <si>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</si>
  <si>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</si>
  <si>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</si>
  <si>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</si>
  <si>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</si>
  <si>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</si>
  <si>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</si>
  <si>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</si>
  <si>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</si>
  <si>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</si>
  <si>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</si>
  <si>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</si>
  <si>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</si>
  <si>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</si>
  <si>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</si>
  <si>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</si>
  <si>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</si>
  <si>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</si>
  <si>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</si>
  <si>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</si>
  <si>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</si>
  <si>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</si>
  <si>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</si>
  <si>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</si>
  <si>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</si>
  <si>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</si>
  <si>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</si>
  <si>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</si>
  <si>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</si>
  <si>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</si>
  <si>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</si>
  <si>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</si>
  <si>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</si>
  <si>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</si>
  <si>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</si>
  <si>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</si>
  <si>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</si>
  <si>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</si>
  <si>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</si>
  <si>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</si>
  <si>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</si>
  <si>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</si>
  <si>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</si>
  <si>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</si>
  <si>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</si>
  <si>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</si>
  <si>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</si>
  <si>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</si>
  <si>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</si>
  <si>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</si>
  <si>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</si>
  <si>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</si>
  <si>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</si>
  <si>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</si>
  <si>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</si>
  <si>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</si>
  <si>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</si>
  <si>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</si>
  <si>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</si>
  <si>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</si>
  <si>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</si>
  <si>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</si>
  <si>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</si>
  <si>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</si>
  <si>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</si>
  <si>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</si>
  <si>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</si>
  <si>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</si>
  <si>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</si>
  <si>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</si>
  <si>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</si>
  <si>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</si>
  <si>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</si>
  <si>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</si>
  <si>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</si>
  <si>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</si>
  <si>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</si>
  <si>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</si>
  <si>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</si>
  <si>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</si>
  <si>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</si>
  <si>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</si>
  <si>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</si>
  <si>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</si>
  <si>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</si>
  <si>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</si>
  <si>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</si>
  <si>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</si>
  <si>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</si>
  <si>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</si>
  <si>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</si>
  <si>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</si>
  <si>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</si>
  <si>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</si>
  <si>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</si>
  <si>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</si>
  <si>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</si>
  <si>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</si>
  <si>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</si>
  <si>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</si>
  <si>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</si>
  <si>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</si>
  <si>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</si>
  <si>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</si>
  <si>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</si>
  <si>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</si>
  <si>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</si>
  <si>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</si>
  <si>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</si>
  <si>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</si>
  <si>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</si>
  <si>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</si>
  <si>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</si>
  <si>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</si>
  <si>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</si>
  <si>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</si>
  <si>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</si>
  <si>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</si>
  <si>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</si>
  <si>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</si>
  <si>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</si>
  <si>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</si>
  <si>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</si>
  <si>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</si>
  <si>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</si>
  <si>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</si>
  <si>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</si>
  <si>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</si>
  <si>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</si>
  <si>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</si>
  <si>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</si>
  <si>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</si>
  <si>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</si>
  <si>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</si>
  <si>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</si>
  <si>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</si>
  <si>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</si>
  <si>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</si>
  <si>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</si>
  <si>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</si>
  <si>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</si>
  <si>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</si>
  <si>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</si>
  <si>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</si>
  <si>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</si>
  <si>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</si>
  <si>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</si>
  <si>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</si>
  <si>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</si>
  <si>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</si>
  <si>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</si>
  <si>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</si>
  <si>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</si>
  <si>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</si>
  <si>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</si>
  <si>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</si>
  <si>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</si>
  <si>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</si>
  <si>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</si>
  <si>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</si>
  <si>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</si>
  <si>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</si>
  <si>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</si>
  <si>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</si>
  <si>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</si>
  <si>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</si>
  <si>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</si>
  <si>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</si>
  <si>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</si>
  <si>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</si>
  <si>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</si>
  <si>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</si>
  <si>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</si>
  <si>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</si>
  <si>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</si>
  <si>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</si>
  <si>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</si>
  <si>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</si>
  <si>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</si>
  <si>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</si>
  <si>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</si>
  <si>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</si>
  <si>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</si>
  <si>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</si>
  <si>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</si>
  <si>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</si>
  <si>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</si>
  <si>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</si>
  <si>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</si>
  <si>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</si>
  <si>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</si>
  <si>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</si>
  <si>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</si>
  <si>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</si>
  <si>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</si>
  <si>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</si>
  <si>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</si>
  <si>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</si>
  <si>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</si>
  <si>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</si>
  <si>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</si>
  <si>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</si>
  <si>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</si>
  <si>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</si>
  <si>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</si>
  <si>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</si>
  <si>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</si>
  <si>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</si>
  <si>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</si>
  <si>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</si>
  <si>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</si>
  <si>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</si>
  <si>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</si>
  <si>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</si>
  <si>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</si>
  <si>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</si>
  <si>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</si>
  <si>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</si>
  <si>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</si>
  <si>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</si>
  <si>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</si>
  <si>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</si>
  <si>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</si>
  <si>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</si>
  <si>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</si>
  <si>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</si>
  <si>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</si>
  <si>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</si>
  <si>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</si>
  <si>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</si>
  <si>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</si>
  <si>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</si>
  <si>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</si>
  <si>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</si>
  <si>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</si>
  <si>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</si>
  <si>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</si>
  <si>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</si>
  <si>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</si>
  <si>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</si>
  <si>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</si>
  <si>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</si>
  <si>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</si>
  <si>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</si>
  <si>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</si>
  <si>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</si>
  <si>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</si>
  <si>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</si>
  <si>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</si>
  <si>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</si>
  <si>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</si>
  <si>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</si>
  <si>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</si>
  <si>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</si>
  <si>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</si>
  <si>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</si>
  <si>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</si>
  <si>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</si>
  <si>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</si>
  <si>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</si>
  <si>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</si>
  <si>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</si>
  <si>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</si>
  <si>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</si>
  <si>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</si>
  <si>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</si>
  <si>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</si>
  <si>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</si>
  <si>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</si>
  <si>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</si>
  <si>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</si>
  <si>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</si>
  <si>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</si>
  <si>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</si>
  <si>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</si>
  <si>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</si>
  <si>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</si>
  <si>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</si>
  <si>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</si>
  <si>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</si>
  <si>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</si>
  <si>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</si>
  <si>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</si>
  <si>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</si>
  <si>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</si>
  <si>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</si>
  <si>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</si>
  <si>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</si>
  <si>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</si>
  <si>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</si>
  <si>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</si>
  <si>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</si>
  <si>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</si>
  <si>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</si>
  <si>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</si>
  <si>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</si>
  <si>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</si>
  <si>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</si>
  <si>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</si>
  <si>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</si>
  <si>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</si>
  <si>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</si>
  <si>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</si>
  <si>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</si>
  <si>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</si>
  <si>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</si>
  <si>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</si>
  <si>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</si>
  <si>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</si>
  <si>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</si>
  <si>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</si>
  <si>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</si>
  <si>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</si>
  <si>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</si>
  <si>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</si>
  <si>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</si>
  <si>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</si>
  <si>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</si>
  <si>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</si>
  <si>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</si>
  <si>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</si>
  <si>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</si>
  <si>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</si>
  <si>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</si>
  <si>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</si>
  <si>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</si>
  <si>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</si>
  <si>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</si>
  <si>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</si>
  <si>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</si>
  <si>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</si>
  <si>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</si>
  <si>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</si>
  <si>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</si>
  <si>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</si>
  <si>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</si>
  <si>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</si>
  <si>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</si>
  <si>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</si>
  <si>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</si>
  <si>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</si>
  <si>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</si>
  <si>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</si>
  <si>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</si>
  <si>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</si>
  <si>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</si>
  <si>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</si>
  <si>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</si>
  <si>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</si>
  <si>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</si>
  <si>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</si>
  <si>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</si>
  <si>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</si>
  <si>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</si>
  <si>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</si>
  <si>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</si>
  <si>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</si>
  <si>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</si>
  <si>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</si>
  <si>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</si>
  <si>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</si>
  <si>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</si>
  <si>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</si>
  <si>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</si>
  <si>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</si>
  <si>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</si>
  <si>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</si>
  <si>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</si>
  <si>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</si>
  <si>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</si>
  <si>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</si>
  <si>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</si>
  <si>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</si>
  <si>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</si>
  <si>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</si>
  <si>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</si>
  <si>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</si>
  <si>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</si>
  <si>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</si>
  <si>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</si>
  <si>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</si>
  <si>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</si>
  <si>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</si>
  <si>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</si>
  <si>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</si>
  <si>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</si>
  <si>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</si>
  <si>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</si>
  <si>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</si>
  <si>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</si>
  <si>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</si>
  <si>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</si>
  <si>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</si>
  <si>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</si>
  <si>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</si>
  <si>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</si>
  <si>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</si>
  <si>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</si>
  <si>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</si>
  <si>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</si>
  <si>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</si>
  <si>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</si>
  <si>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</si>
  <si>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</si>
  <si>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</si>
  <si>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</si>
  <si>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</si>
  <si>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</si>
  <si>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</si>
  <si>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</si>
  <si>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</si>
  <si>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</si>
  <si>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</si>
  <si>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</si>
  <si>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</si>
  <si>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</si>
  <si>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</si>
  <si>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</si>
  <si>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</si>
  <si>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</si>
  <si>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</si>
  <si>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</si>
  <si>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</si>
  <si>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</si>
  <si>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</si>
  <si>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</si>
  <si>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</si>
  <si>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</si>
  <si>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</si>
  <si>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</si>
  <si>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</si>
  <si>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</si>
  <si>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</si>
  <si>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</si>
  <si>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</si>
  <si>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</si>
  <si>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</si>
  <si>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</si>
  <si>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</si>
  <si>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</si>
  <si>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</si>
  <si>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</si>
  <si>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</si>
  <si>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</si>
  <si>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</si>
  <si>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</si>
  <si>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</si>
  <si>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</si>
  <si>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</si>
  <si>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</si>
  <si>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</si>
  <si>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</si>
  <si>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</si>
  <si>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</si>
  <si>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</si>
  <si>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</si>
  <si>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</si>
  <si>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</si>
  <si>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</si>
  <si>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</si>
  <si>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</si>
  <si>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</si>
  <si>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</si>
  <si>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</si>
  <si>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</si>
  <si>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</si>
  <si>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</si>
  <si>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</si>
  <si>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</si>
  <si>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</si>
  <si>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</si>
  <si>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</si>
  <si>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</si>
  <si>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</si>
  <si>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</si>
  <si>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</si>
  <si>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</si>
  <si>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</si>
  <si>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</si>
  <si>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</si>
  <si>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</si>
  <si>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</si>
  <si>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</si>
  <si>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</si>
  <si>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</si>
  <si>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</si>
  <si>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</si>
  <si>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</si>
  <si>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</si>
  <si>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</si>
  <si>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</si>
  <si>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</si>
  <si>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</si>
  <si>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</si>
  <si>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</si>
  <si>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</si>
  <si>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</si>
  <si>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</si>
  <si>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</si>
  <si>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</si>
  <si>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</si>
  <si>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</si>
  <si>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</si>
  <si>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</si>
  <si>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</si>
  <si>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</si>
  <si>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</si>
  <si>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</si>
  <si>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</si>
  <si>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</si>
  <si>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</si>
  <si>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</si>
  <si>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</si>
  <si>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</si>
  <si>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</si>
  <si>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</si>
  <si>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</si>
  <si>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</si>
  <si>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</si>
  <si>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</si>
  <si>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</si>
  <si>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</si>
  <si>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</si>
  <si>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</si>
  <si>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</si>
  <si>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</si>
  <si>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</si>
  <si>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</si>
  <si>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</si>
  <si>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</si>
  <si>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</si>
  <si>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</si>
  <si>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</si>
  <si>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</si>
  <si>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</si>
  <si>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</si>
  <si>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</si>
  <si>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</si>
  <si>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</si>
  <si>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</si>
  <si>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</si>
  <si>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</si>
  <si>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</si>
  <si>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</si>
  <si>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</si>
  <si>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</si>
  <si>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</si>
  <si>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</si>
  <si>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</si>
  <si>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</si>
  <si>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</si>
  <si>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</si>
  <si>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</si>
  <si>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</si>
  <si>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</si>
  <si>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</si>
  <si>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</si>
  <si>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</si>
  <si>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</si>
  <si>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</si>
  <si>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</si>
  <si>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</si>
  <si>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</si>
  <si>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</si>
  <si>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</si>
  <si>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</si>
  <si>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</si>
  <si>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</si>
  <si>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</si>
  <si>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</si>
  <si>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</si>
  <si>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</si>
  <si>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</si>
  <si>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</si>
  <si>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</si>
  <si>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</si>
  <si>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</si>
  <si>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</si>
  <si>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</si>
  <si>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</si>
  <si>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</si>
  <si>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</si>
  <si>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</si>
  <si>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</si>
  <si>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</si>
  <si>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</si>
  <si>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</si>
  <si>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</si>
  <si>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</si>
  <si>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</si>
  <si>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</si>
  <si>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</si>
  <si>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</si>
  <si>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</si>
  <si>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</si>
  <si>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</si>
  <si>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</si>
  <si>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</si>
  <si>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</si>
  <si>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</si>
  <si>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</si>
  <si>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</si>
  <si>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</si>
  <si>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</si>
  <si>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</si>
  <si>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</si>
  <si>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</si>
  <si>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</si>
  <si>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</si>
  <si>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</si>
  <si>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</si>
  <si>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</si>
  <si>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</si>
  <si>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</si>
  <si>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</si>
  <si>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</si>
  <si>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</si>
  <si>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</si>
  <si>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</si>
  <si>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</si>
  <si>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</si>
  <si>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</si>
  <si>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</si>
  <si>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</si>
  <si>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</si>
  <si>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</si>
  <si>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</si>
  <si>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</si>
  <si>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</si>
  <si>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</si>
  <si>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</si>
  <si>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</si>
  <si>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</si>
  <si>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</si>
  <si>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</si>
  <si>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</si>
  <si>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</si>
  <si>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</si>
  <si>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</si>
  <si>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</si>
  <si>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</si>
  <si>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</si>
  <si>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</si>
  <si>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</si>
  <si>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</si>
  <si>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</si>
  <si>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</si>
  <si>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</si>
  <si>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</si>
  <si>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</si>
  <si>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</si>
  <si>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</si>
  <si>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</si>
  <si>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</si>
  <si>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</si>
  <si>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</si>
  <si>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</si>
  <si>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</si>
  <si>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</si>
  <si>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</si>
  <si>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</si>
  <si>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</si>
  <si>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</si>
  <si>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</si>
  <si>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</si>
  <si>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</si>
  <si>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</si>
  <si>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</si>
  <si>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</si>
  <si>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</si>
  <si>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</si>
  <si>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</si>
  <si>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</si>
  <si>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</si>
  <si>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</si>
  <si>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</si>
  <si>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</si>
  <si>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</si>
  <si>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</si>
  <si>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</si>
  <si>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</si>
  <si>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</si>
  <si>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</si>
  <si>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</si>
  <si>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</si>
  <si>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</si>
  <si>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</si>
  <si>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</si>
  <si>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</si>
  <si>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</si>
  <si>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</si>
  <si>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</si>
  <si>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</si>
  <si>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</si>
  <si>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</si>
  <si>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</si>
  <si>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</si>
  <si>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</si>
  <si>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</si>
  <si>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</si>
  <si>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</si>
  <si>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</si>
  <si>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</si>
  <si>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</si>
  <si>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</si>
  <si>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</si>
  <si>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</si>
  <si>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</si>
  <si>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</si>
  <si>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</si>
  <si>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</si>
  <si>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</si>
  <si>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</si>
  <si>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</si>
  <si>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</si>
  <si>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</si>
  <si>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</si>
  <si>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</si>
  <si>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</si>
  <si>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</si>
  <si>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</si>
  <si>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</si>
  <si>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</si>
  <si>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</si>
  <si>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</si>
  <si>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</si>
  <si>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</si>
  <si>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</si>
  <si>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</si>
  <si>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</si>
  <si>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</si>
  <si>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</si>
  <si>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</si>
  <si>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</si>
  <si>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</si>
  <si>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</si>
  <si>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</si>
  <si>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</si>
  <si>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</si>
  <si>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</si>
  <si>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</si>
  <si>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</si>
  <si>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</si>
  <si>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</si>
  <si>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</si>
  <si>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</si>
  <si>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</si>
  <si>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</si>
  <si>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</si>
  <si>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</si>
  <si>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</si>
  <si>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</si>
  <si>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</si>
  <si>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</si>
  <si>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</si>
  <si>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</si>
  <si>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</si>
  <si>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</si>
  <si>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</si>
  <si>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</si>
  <si>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</si>
  <si>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</si>
  <si>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</si>
  <si>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</si>
  <si>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</si>
  <si>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</si>
  <si>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</si>
  <si>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</si>
  <si>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</si>
  <si>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</si>
  <si>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</si>
  <si>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</si>
  <si>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</si>
  <si>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</si>
  <si>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</si>
  <si>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</si>
  <si>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</si>
  <si>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</si>
  <si>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</si>
  <si>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</si>
  <si>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</si>
  <si>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</si>
  <si>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</si>
  <si>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</si>
  <si>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</si>
  <si>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</si>
  <si>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</si>
  <si>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</si>
  <si>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</si>
  <si>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</si>
  <si>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</si>
  <si>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</si>
  <si>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</si>
  <si>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</si>
  <si>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</si>
  <si>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</si>
  <si>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</si>
  <si>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</si>
  <si>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</si>
  <si>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</si>
  <si>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</si>
  <si>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</si>
  <si>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</si>
  <si>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</si>
  <si>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</si>
  <si>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</si>
  <si>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</si>
  <si>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</si>
  <si>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</si>
  <si>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</si>
  <si>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</si>
  <si>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</si>
  <si>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</si>
  <si>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</si>
  <si>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</si>
  <si>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</si>
  <si>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</si>
  <si>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</si>
  <si>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</si>
  <si>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</si>
  <si>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</si>
  <si>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</si>
  <si>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</si>
  <si>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</si>
  <si>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</si>
  <si>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</si>
  <si>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</si>
  <si>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</si>
  <si>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</si>
  <si>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</si>
  <si>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</si>
  <si>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</si>
  <si>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</si>
  <si>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</si>
  <si>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</si>
  <si>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</si>
  <si>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</si>
  <si>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</si>
  <si>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</si>
  <si>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</si>
  <si>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</si>
  <si>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</si>
  <si>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</si>
  <si>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</si>
  <si>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</si>
  <si>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</si>
  <si>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</si>
  <si>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</si>
  <si>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</si>
  <si>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</si>
  <si>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</si>
  <si>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</si>
  <si>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</si>
  <si>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</si>
  <si>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</si>
  <si>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</si>
  <si>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</si>
  <si>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</si>
  <si>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</si>
  <si>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</si>
  <si>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</si>
  <si>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</si>
  <si>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</si>
  <si>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</si>
  <si>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</si>
  <si>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</si>
  <si>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</si>
  <si>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</si>
  <si>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</si>
  <si>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</si>
  <si>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</si>
  <si>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</si>
  <si>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</si>
  <si>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</si>
  <si>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</si>
  <si>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</si>
  <si>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</si>
  <si>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</si>
  <si>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</si>
  <si>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</si>
  <si>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</si>
  <si>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</si>
  <si>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</si>
  <si>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</si>
  <si>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</si>
  <si>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</si>
  <si>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</si>
  <si>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</si>
  <si>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</si>
  <si>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</si>
  <si>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</si>
  <si>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</si>
  <si>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</si>
  <si>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</si>
  <si>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</si>
  <si>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</si>
  <si>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</si>
  <si>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</si>
  <si>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</si>
  <si>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</si>
  <si>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</si>
  <si>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</si>
  <si>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</si>
  <si>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</si>
  <si>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</si>
  <si>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</si>
  <si>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</si>
  <si>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</si>
  <si>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</si>
  <si>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</si>
  <si>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</si>
  <si>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</si>
  <si>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</si>
  <si>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</si>
  <si>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</si>
  <si>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</si>
  <si>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</si>
  <si>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</si>
  <si>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</si>
  <si>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</si>
  <si>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</si>
  <si>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</si>
  <si>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</si>
  <si>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</si>
  <si>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</si>
  <si>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</si>
  <si>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</si>
  <si>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</si>
  <si>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</si>
  <si>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</si>
  <si>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</si>
  <si>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</si>
  <si>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</si>
  <si>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</si>
  <si>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</si>
  <si>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</si>
  <si>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</si>
  <si>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</si>
  <si>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</si>
  <si>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</si>
  <si>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</si>
  <si>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</si>
  <si>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</si>
  <si>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</si>
  <si>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</si>
  <si>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</si>
  <si>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</si>
  <si>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</si>
  <si>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</si>
  <si>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</si>
  <si>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</si>
  <si>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</si>
  <si>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</si>
  <si>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</si>
  <si>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</si>
  <si>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</si>
  <si>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</si>
  <si>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</si>
  <si>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</si>
  <si>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</si>
  <si>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</si>
  <si>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</si>
  <si>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</si>
  <si>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</si>
  <si>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</si>
  <si>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</si>
  <si>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</si>
  <si>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</si>
  <si>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</si>
  <si>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</si>
  <si>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</si>
  <si>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</si>
  <si>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</si>
  <si>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</si>
  <si>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</si>
  <si>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</si>
  <si>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</si>
  <si>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</si>
  <si>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</si>
  <si>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</si>
  <si>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</si>
  <si>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</si>
  <si>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</si>
  <si>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</si>
  <si>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</si>
  <si>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</si>
  <si>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</si>
  <si>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</si>
  <si>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</si>
  <si>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</si>
  <si>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</si>
  <si>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</si>
  <si>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</si>
  <si>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</si>
  <si>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</si>
  <si>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</si>
  <si>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</si>
  <si>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</si>
  <si>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</si>
  <si>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</si>
  <si>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</si>
  <si>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</si>
  <si>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</si>
  <si>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</si>
  <si>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</si>
  <si>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</si>
  <si>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</si>
  <si>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</si>
  <si>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</si>
  <si>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</si>
  <si>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</si>
  <si>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</si>
  <si>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</si>
  <si>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</si>
  <si>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</si>
  <si>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</si>
  <si>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</si>
  <si>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</si>
  <si>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</si>
  <si>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</si>
  <si>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</si>
  <si>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</si>
  <si>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</si>
  <si>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</si>
  <si>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</si>
  <si>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</si>
  <si>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</si>
  <si>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</si>
  <si>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</si>
  <si>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</si>
  <si>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</si>
  <si>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</si>
  <si>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</si>
  <si>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</si>
  <si>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</si>
  <si>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</si>
  <si>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</si>
  <si>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</si>
  <si>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</si>
  <si>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</si>
  <si>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</si>
  <si>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</si>
  <si>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</si>
  <si>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</si>
  <si>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</si>
  <si>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</si>
  <si>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</si>
  <si>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</si>
  <si>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</si>
  <si>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</si>
  <si>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</si>
  <si>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</si>
  <si>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</si>
  <si>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</si>
  <si>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</si>
  <si>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</si>
  <si>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</si>
  <si>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</si>
  <si>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</si>
  <si>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</si>
  <si>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</si>
  <si>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</si>
  <si>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</si>
  <si>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</si>
  <si>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</si>
  <si>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</si>
  <si>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</si>
  <si>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</si>
  <si>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</si>
  <si>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</si>
  <si>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</si>
  <si>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</si>
  <si>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</si>
  <si>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</si>
  <si>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</si>
  <si>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</si>
  <si>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</si>
  <si>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</si>
  <si>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</si>
  <si>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</si>
  <si>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</si>
  <si>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</si>
  <si>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</si>
  <si>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</si>
  <si>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</si>
  <si>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</si>
  <si>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</si>
  <si>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</si>
  <si>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</si>
  <si>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</si>
  <si>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</si>
  <si>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</si>
  <si>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</si>
  <si>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</si>
  <si>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</si>
  <si>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</si>
  <si>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</si>
  <si>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</si>
  <si>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</si>
  <si>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</si>
  <si>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</si>
  <si>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</si>
  <si>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</si>
  <si>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</si>
  <si>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</si>
  <si>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</si>
  <si>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</si>
  <si>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</si>
  <si>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</si>
  <si>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</si>
  <si>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</si>
  <si>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</si>
  <si>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</si>
  <si>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</si>
  <si>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</si>
  <si>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</si>
  <si>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</si>
  <si>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</si>
  <si>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</si>
  <si>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</si>
  <si>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</si>
  <si>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</si>
  <si>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</si>
  <si>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</si>
  <si>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</si>
  <si>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</si>
  <si>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</si>
  <si>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</si>
  <si>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</si>
  <si>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</si>
  <si>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</si>
  <si>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</si>
  <si>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</si>
  <si>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</si>
  <si>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</si>
  <si>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</si>
  <si>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</si>
  <si>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</si>
  <si>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</si>
  <si>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</si>
  <si>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</si>
  <si>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</si>
  <si>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</si>
  <si>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</si>
  <si>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</si>
  <si>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</si>
  <si>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</si>
  <si>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</si>
  <si>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</si>
  <si>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</si>
  <si>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</si>
  <si>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</si>
  <si>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</si>
  <si>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</si>
  <si>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</si>
  <si>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</si>
  <si>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</si>
  <si>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</si>
  <si>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</si>
  <si>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</si>
  <si>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</si>
  <si>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</si>
  <si>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</si>
  <si>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</si>
  <si>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</si>
  <si>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</si>
  <si>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</si>
  <si>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</si>
  <si>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</si>
  <si>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</si>
  <si>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</si>
  <si>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</si>
  <si>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</si>
  <si>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</si>
  <si>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</si>
  <si>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</si>
  <si>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</si>
  <si>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</si>
  <si>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</si>
  <si>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</si>
  <si>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</si>
  <si>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</si>
  <si>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</si>
  <si>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</si>
  <si>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</si>
  <si>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</si>
  <si>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</si>
  <si>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</si>
  <si>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</si>
  <si>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</si>
  <si>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</si>
  <si>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</si>
  <si>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</si>
  <si>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</si>
  <si>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</si>
  <si>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</si>
  <si>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</si>
  <si>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</si>
  <si>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</si>
  <si>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</si>
  <si>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</si>
  <si>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</si>
  <si>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</si>
  <si>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</si>
  <si>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</si>
  <si>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</si>
  <si>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</si>
  <si>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</si>
  <si>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</si>
  <si>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</si>
  <si>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</si>
  <si>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</si>
  <si>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</si>
  <si>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</si>
  <si>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</si>
  <si>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</si>
  <si>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</si>
  <si>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</si>
  <si>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</si>
  <si>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</si>
  <si>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</si>
  <si>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</si>
  <si>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</si>
  <si>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</si>
  <si>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</si>
  <si>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</si>
  <si>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</si>
  <si>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</si>
  <si>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</si>
  <si>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</si>
  <si>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</si>
  <si>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</si>
  <si>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</si>
  <si>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</si>
  <si>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</si>
  <si>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</si>
  <si>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</si>
  <si>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</si>
  <si>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</si>
  <si>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</si>
  <si>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</si>
  <si>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</si>
  <si>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</si>
  <si>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</si>
  <si>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</si>
  <si>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</si>
  <si>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</si>
  <si>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</si>
  <si>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</si>
  <si>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</si>
  <si>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</si>
  <si>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</si>
  <si>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</si>
  <si>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</si>
  <si>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</si>
  <si>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</si>
  <si>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</si>
  <si>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</si>
  <si>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</si>
  <si>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</si>
  <si>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</si>
  <si>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</si>
  <si>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</si>
  <si>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</si>
  <si>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</si>
  <si>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</si>
  <si>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</si>
  <si>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</si>
  <si>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</si>
  <si>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</si>
  <si>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</si>
  <si>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</si>
  <si>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</si>
  <si>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</si>
  <si>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</si>
  <si>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</si>
  <si>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</si>
  <si>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</si>
  <si>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</si>
  <si>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</si>
  <si>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</si>
  <si>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</si>
  <si>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</si>
  <si>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</si>
  <si>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</si>
  <si>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</si>
  <si>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</si>
  <si>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</si>
  <si>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</si>
  <si>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</si>
  <si>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</si>
  <si>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</si>
  <si>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</si>
  <si>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</si>
  <si>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</si>
  <si>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</si>
  <si>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</si>
  <si>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</si>
  <si>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</si>
  <si>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</si>
  <si>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</si>
  <si>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</si>
  <si>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</si>
  <si>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</si>
  <si>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</si>
  <si>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</si>
  <si>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</si>
  <si>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</si>
  <si>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</si>
  <si>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</si>
  <si>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</si>
  <si>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</si>
  <si>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</si>
  <si>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</si>
  <si>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</si>
  <si>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</si>
  <si>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</si>
  <si>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</si>
  <si>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</si>
  <si>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</si>
  <si>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</si>
  <si>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</si>
  <si>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</si>
  <si>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</si>
  <si>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</si>
  <si>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</si>
  <si>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</si>
  <si>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</si>
  <si>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</si>
  <si>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</si>
  <si>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</si>
  <si>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</si>
  <si>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</si>
  <si>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</si>
  <si>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</si>
  <si>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</si>
  <si>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</si>
  <si>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</si>
  <si>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</si>
  <si>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</si>
  <si>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</si>
  <si>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</si>
  <si>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</si>
  <si>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</si>
  <si>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</si>
  <si>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</si>
  <si>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</si>
  <si>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</si>
  <si>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</si>
  <si>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</si>
  <si>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</si>
  <si>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</si>
  <si>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</si>
  <si>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</si>
  <si>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</si>
  <si>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</si>
  <si>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</si>
  <si>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</si>
  <si>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</si>
  <si>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</si>
  <si>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</si>
  <si>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</si>
  <si>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</si>
  <si>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</si>
  <si>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</si>
  <si>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</si>
  <si>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</si>
  <si>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</si>
  <si>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</si>
  <si>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</si>
  <si>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</si>
  <si>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</si>
  <si>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</si>
  <si>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</si>
  <si>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</si>
  <si>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</si>
  <si>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</si>
  <si>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</si>
  <si>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</si>
  <si>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</si>
  <si>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</si>
  <si>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</si>
  <si>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</si>
  <si>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</si>
  <si>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</si>
  <si>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</si>
  <si>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</si>
  <si>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</si>
  <si>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</si>
  <si>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</si>
  <si>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</si>
  <si>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</si>
  <si>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</si>
  <si>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</si>
  <si>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</si>
  <si>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</si>
  <si>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</si>
  <si>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</si>
  <si>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</si>
  <si>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</si>
  <si>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</si>
  <si>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</si>
  <si>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</si>
  <si>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</si>
  <si>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</si>
  <si>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</si>
  <si>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</si>
  <si>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</si>
  <si>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</si>
  <si>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</si>
  <si>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</si>
  <si>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</si>
  <si>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</si>
  <si>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</si>
  <si>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</si>
  <si>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</si>
  <si>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</si>
  <si>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</si>
  <si>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</si>
  <si>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</si>
  <si>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</si>
  <si>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</si>
  <si>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</si>
  <si>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</si>
  <si>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</si>
  <si>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</si>
  <si>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</si>
  <si>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</si>
  <si>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</si>
  <si>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</si>
  <si>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</si>
  <si>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</si>
  <si>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</si>
  <si>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</si>
  <si>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</si>
  <si>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</si>
  <si>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</si>
  <si>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</si>
  <si>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</si>
  <si>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</si>
  <si>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</si>
  <si>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</si>
  <si>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</si>
  <si>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</si>
  <si>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</si>
  <si>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</si>
  <si>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</si>
  <si>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</si>
  <si>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</si>
  <si>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</si>
  <si>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</si>
  <si>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</si>
  <si>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</si>
  <si>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</si>
  <si>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</si>
  <si>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</si>
  <si>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</si>
  <si>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</si>
  <si>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</si>
  <si>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</si>
  <si>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</si>
  <si>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</si>
  <si>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</si>
  <si>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</si>
  <si>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</si>
  <si>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</si>
  <si>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</si>
  <si>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</si>
  <si>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</si>
  <si>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</si>
  <si>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</si>
  <si>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</si>
  <si>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</si>
  <si>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</si>
  <si>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</si>
  <si>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</si>
  <si>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</si>
  <si>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</si>
  <si>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</si>
  <si>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</si>
  <si>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</si>
  <si>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</si>
  <si>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</si>
  <si>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</si>
  <si>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</si>
  <si>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</si>
  <si>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</si>
  <si>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</si>
  <si>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</si>
  <si>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</si>
  <si>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</si>
  <si>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</si>
  <si>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</si>
  <si>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</si>
  <si>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</si>
  <si>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</si>
  <si>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</si>
  <si>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</si>
  <si>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</si>
  <si>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</si>
  <si>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</si>
  <si>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</si>
  <si>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</si>
  <si>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</si>
  <si>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</si>
  <si>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</si>
  <si>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</si>
  <si>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</si>
  <si>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</si>
  <si>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</si>
  <si>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</si>
  <si>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</si>
  <si>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</si>
  <si>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</si>
  <si>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</si>
  <si>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</si>
  <si>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</si>
  <si>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</si>
  <si>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</si>
  <si>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</si>
  <si>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</si>
  <si>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</si>
  <si>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</si>
  <si>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</si>
  <si>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</si>
  <si>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</si>
  <si>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</si>
  <si>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</si>
  <si>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</si>
  <si>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</si>
  <si>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</si>
  <si>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</si>
  <si>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</si>
  <si>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</si>
  <si>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</si>
  <si>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</si>
  <si>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</si>
  <si>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</si>
  <si>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</si>
  <si>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</si>
  <si>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</si>
  <si>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</si>
  <si>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</si>
  <si>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</si>
  <si>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</si>
  <si>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</si>
  <si>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</si>
  <si>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</si>
  <si>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</si>
  <si>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</si>
  <si>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</si>
  <si>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</si>
  <si>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</si>
  <si>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</si>
  <si>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</si>
  <si>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</si>
  <si>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</si>
  <si>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</si>
  <si>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</si>
  <si>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</si>
  <si>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</si>
  <si>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</si>
  <si>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</si>
  <si>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</si>
  <si>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</si>
  <si>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</si>
  <si>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</si>
  <si>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</si>
  <si>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</si>
  <si>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</si>
  <si>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</si>
  <si>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</si>
  <si>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</si>
  <si>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</si>
  <si>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</si>
  <si>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</si>
  <si>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</si>
  <si>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</si>
  <si>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</si>
  <si>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</si>
  <si>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</si>
  <si>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</si>
  <si>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</si>
  <si>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</si>
  <si>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</si>
  <si>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</si>
  <si>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</si>
  <si>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</si>
  <si>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</si>
  <si>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</si>
  <si>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</si>
  <si>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</si>
  <si>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</si>
  <si>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</si>
  <si>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</si>
  <si>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</si>
  <si>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</si>
  <si>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</si>
  <si>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</si>
  <si>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</si>
  <si>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</si>
  <si>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</si>
  <si>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</si>
  <si>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</si>
  <si>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</si>
  <si>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</si>
  <si>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</si>
  <si>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</si>
  <si>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</si>
  <si>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</si>
  <si>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</si>
  <si>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</si>
  <si>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</si>
  <si>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</si>
  <si>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</si>
  <si>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</si>
  <si>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</si>
  <si>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</si>
  <si>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</si>
  <si>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</si>
  <si>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</si>
  <si>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</si>
  <si>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</si>
  <si>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</si>
  <si>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</si>
  <si>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</si>
  <si>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</si>
  <si>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</si>
  <si>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</si>
  <si>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</si>
  <si>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</si>
  <si>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</si>
  <si>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</si>
  <si>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</si>
  <si>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</si>
  <si>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</si>
  <si>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</si>
  <si>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</si>
  <si>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</si>
  <si>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</si>
  <si>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</si>
  <si>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</si>
  <si>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</si>
  <si>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</si>
  <si>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</si>
  <si>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</si>
  <si>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</si>
  <si>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</si>
  <si>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</si>
  <si>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</si>
  <si>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</si>
  <si>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</si>
  <si>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</si>
  <si>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</si>
  <si>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</si>
  <si>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</si>
  <si>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</si>
  <si>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</si>
  <si>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</si>
  <si>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</si>
  <si>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</si>
  <si>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</si>
  <si>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</si>
  <si>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</si>
  <si>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</si>
  <si>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</si>
  <si>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</si>
  <si>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</si>
  <si>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</si>
  <si>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</si>
  <si>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</si>
  <si>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</si>
  <si>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</si>
  <si>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</si>
  <si>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</si>
  <si>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</si>
  <si>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</si>
  <si>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</si>
  <si>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</si>
  <si>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</si>
  <si>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</si>
  <si>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</si>
  <si>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</si>
  <si>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</si>
  <si>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</si>
  <si>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</si>
  <si>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</si>
  <si>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</si>
  <si>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</si>
  <si>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</si>
  <si>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</si>
  <si>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</si>
  <si>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</si>
  <si>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</si>
  <si>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</si>
  <si>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</si>
  <si>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</si>
  <si>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</si>
  <si>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</si>
  <si>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</si>
  <si>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</si>
  <si>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</si>
  <si>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</si>
  <si>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</si>
  <si>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</si>
  <si>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</si>
  <si>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</si>
  <si>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</si>
  <si>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</si>
  <si>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</si>
  <si>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</si>
  <si>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</si>
  <si>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</si>
  <si>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</si>
  <si>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</si>
  <si>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</si>
  <si>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</si>
  <si>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</si>
  <si>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</si>
  <si>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</si>
  <si>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</si>
  <si>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</si>
  <si>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</si>
  <si>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</si>
  <si>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</si>
  <si>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</si>
  <si>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</si>
  <si>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</si>
  <si>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</si>
  <si>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</si>
  <si>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</si>
  <si>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</si>
  <si>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</si>
  <si>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</si>
  <si>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</si>
  <si>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</si>
  <si>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</si>
  <si>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</si>
  <si>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</si>
  <si>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</si>
  <si>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</si>
  <si>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</si>
  <si>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</si>
  <si>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</si>
  <si>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</si>
  <si>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</si>
  <si>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</si>
  <si>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</si>
  <si>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</si>
  <si>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</si>
  <si>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</si>
  <si>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</si>
  <si>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</si>
  <si>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</si>
  <si>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</si>
  <si>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</si>
  <si>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</si>
  <si>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</si>
  <si>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</si>
  <si>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</si>
  <si>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</si>
  <si>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</si>
  <si>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</si>
  <si>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</si>
  <si>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</si>
  <si>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</si>
  <si>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</si>
  <si>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</si>
  <si>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</si>
  <si>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</si>
  <si>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</si>
  <si>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</si>
  <si>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</si>
  <si>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</si>
  <si>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</si>
  <si>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</si>
  <si>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</si>
  <si>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</si>
  <si>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</si>
  <si>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</si>
  <si>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</si>
  <si>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</si>
  <si>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</si>
  <si>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</si>
  <si>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</si>
  <si>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</si>
  <si>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</si>
  <si>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</si>
  <si>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</si>
  <si>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</si>
  <si>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</si>
  <si>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</si>
  <si>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</si>
  <si>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</si>
  <si>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</si>
  <si>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</si>
  <si>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</si>
  <si>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</si>
  <si>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</si>
  <si>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</si>
  <si>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</si>
  <si>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</si>
  <si>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</si>
  <si>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</si>
  <si>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</si>
  <si>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</si>
  <si>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</si>
  <si>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</si>
  <si>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</si>
  <si>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</si>
  <si>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</si>
  <si>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</si>
  <si>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</si>
  <si>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</si>
  <si>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</si>
  <si>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</si>
  <si>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</si>
  <si>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</si>
  <si>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</si>
  <si>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</si>
  <si>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</si>
  <si>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</si>
  <si>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</si>
  <si>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</si>
  <si>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</si>
  <si>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</si>
  <si>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</si>
  <si>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</si>
  <si>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</si>
  <si>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</si>
  <si>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</si>
  <si>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</si>
  <si>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</si>
  <si>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</si>
  <si>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</si>
  <si>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</si>
  <si>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</si>
  <si>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</si>
  <si>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</si>
  <si>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</si>
  <si>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</si>
  <si>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</si>
  <si>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</si>
  <si>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</si>
  <si>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</si>
  <si>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</si>
  <si>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</si>
  <si>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</si>
  <si>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</si>
  <si>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</si>
  <si>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</si>
  <si>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</si>
  <si>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</si>
  <si>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</si>
  <si>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</si>
  <si>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</si>
  <si>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</si>
  <si>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</si>
  <si>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</si>
  <si>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</si>
  <si>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</si>
  <si>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</si>
  <si>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</si>
  <si>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</si>
  <si>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</si>
  <si>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</si>
  <si>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</si>
  <si>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</si>
  <si>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</si>
  <si>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</si>
  <si>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</si>
  <si>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</si>
  <si>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</si>
  <si>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</si>
  <si>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</si>
  <si>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</si>
  <si>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</si>
  <si>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</si>
  <si>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</si>
  <si>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</si>
  <si>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</si>
  <si>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</si>
  <si>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</si>
  <si>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</si>
  <si>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</si>
  <si>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</si>
  <si>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</si>
  <si>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</si>
  <si>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</si>
  <si>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</si>
  <si>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</si>
  <si>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</si>
  <si>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</si>
  <si>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</si>
  <si>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</si>
  <si>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</si>
  <si>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</si>
  <si>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</si>
  <si>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</si>
  <si>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</si>
  <si>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</si>
  <si>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</si>
  <si>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</si>
  <si>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</si>
  <si>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</si>
  <si>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</si>
  <si>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</si>
  <si>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</si>
  <si>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</si>
  <si>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</si>
  <si>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</si>
  <si>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</si>
  <si>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</si>
  <si>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</si>
  <si>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</si>
  <si>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</si>
  <si>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</si>
  <si>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</si>
  <si>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</si>
  <si>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</si>
  <si>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</si>
  <si>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</si>
  <si>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</si>
  <si>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</si>
  <si>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</si>
  <si>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</si>
  <si>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</si>
  <si>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</si>
  <si>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</si>
  <si>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</si>
  <si>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</si>
  <si>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</si>
  <si>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</si>
  <si>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</si>
  <si>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</si>
  <si>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</si>
  <si>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</si>
  <si>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</si>
  <si>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</si>
  <si>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</si>
  <si>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</si>
  <si>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</si>
  <si>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</si>
  <si>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</si>
  <si>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</si>
  <si>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</si>
  <si>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</si>
  <si>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</si>
  <si>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</si>
  <si>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</si>
  <si>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</si>
  <si>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</si>
  <si>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</si>
  <si>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</si>
  <si>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</si>
  <si>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</si>
  <si>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</si>
  <si>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</si>
  <si>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</si>
  <si>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</si>
  <si>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</si>
  <si>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</si>
  <si>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</si>
  <si>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</si>
  <si>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</si>
  <si>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</si>
  <si>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</si>
  <si>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</si>
  <si>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</si>
  <si>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</si>
  <si>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</si>
  <si>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</si>
  <si>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</si>
  <si>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</si>
  <si>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</si>
  <si>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</si>
  <si>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</si>
  <si>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</si>
  <si>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</si>
  <si>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</si>
  <si>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</si>
  <si>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</si>
  <si>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</si>
  <si>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</si>
  <si>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</si>
  <si>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</si>
  <si>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</si>
  <si>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</si>
  <si>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</si>
  <si>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</si>
  <si>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</si>
  <si>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</si>
  <si>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</si>
  <si>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</si>
  <si>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</si>
  <si>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</si>
  <si>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</si>
  <si>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</si>
  <si>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</si>
  <si>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</si>
  <si>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</si>
  <si>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</si>
  <si>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</si>
  <si>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</si>
  <si>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</si>
  <si>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</si>
  <si>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</si>
  <si>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</si>
  <si>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</si>
  <si>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</si>
  <si>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</si>
  <si>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</si>
  <si>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</si>
  <si>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</si>
  <si>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</si>
  <si>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</si>
  <si>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</si>
  <si>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</si>
  <si>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</si>
  <si>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</si>
  <si>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</si>
  <si>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</si>
  <si>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</si>
  <si>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</si>
  <si>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</si>
  <si>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</si>
  <si>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</si>
  <si>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</si>
  <si>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</si>
  <si>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</si>
  <si>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</si>
  <si>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</si>
  <si>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</si>
  <si>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</si>
  <si>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</si>
  <si>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</si>
  <si>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</si>
  <si>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</si>
  <si>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</si>
  <si>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</si>
  <si>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</si>
  <si>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</si>
  <si>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</si>
  <si>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</si>
  <si>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</si>
  <si>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</si>
  <si>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</si>
  <si>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</si>
  <si>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</si>
  <si>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</si>
  <si>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</si>
  <si>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</si>
  <si>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</si>
  <si>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</si>
  <si>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</si>
  <si>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</si>
  <si>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</si>
  <si>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</si>
  <si>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</si>
  <si>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</si>
  <si>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</si>
  <si>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</si>
  <si>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</si>
  <si>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</si>
  <si>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</si>
  <si>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</si>
  <si>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</si>
  <si>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</si>
  <si>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</si>
  <si>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</si>
  <si>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</si>
  <si>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</si>
  <si>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</si>
  <si>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</si>
  <si>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</si>
  <si>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</si>
  <si>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</si>
  <si>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</si>
  <si>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</si>
  <si>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</si>
  <si>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</si>
  <si>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</si>
  <si>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</si>
  <si>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</si>
  <si>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</si>
  <si>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</si>
  <si>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</si>
  <si>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</si>
  <si>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</si>
  <si>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</si>
  <si>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</si>
  <si>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</si>
  <si>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</si>
  <si>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</si>
  <si>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</si>
  <si>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</si>
  <si>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</si>
  <si>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</si>
  <si>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</si>
  <si>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</si>
  <si>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</si>
  <si>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</si>
  <si>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</si>
  <si>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</si>
  <si>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</si>
  <si>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</si>
  <si>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</si>
  <si>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</si>
  <si>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</si>
  <si>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</si>
  <si>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</si>
  <si>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</si>
  <si>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</si>
  <si>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</si>
  <si>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</si>
  <si>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</si>
  <si>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</si>
  <si>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</si>
  <si>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</si>
  <si>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</si>
  <si>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</si>
  <si>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</si>
  <si>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</si>
  <si>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</si>
  <si>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</si>
  <si>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</si>
  <si>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</si>
  <si>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</si>
  <si>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</si>
  <si>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</si>
  <si>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</si>
  <si>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</si>
  <si>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</si>
  <si>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</si>
  <si>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</si>
  <si>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</si>
  <si>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</si>
  <si>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</si>
  <si>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</si>
  <si>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</si>
  <si>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</si>
  <si>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</si>
  <si>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</si>
  <si>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</si>
  <si>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</si>
  <si>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</si>
  <si>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</si>
  <si>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</si>
  <si>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</si>
  <si>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</si>
  <si>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</si>
  <si>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</si>
  <si>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</si>
  <si>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</si>
  <si>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</si>
  <si>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</si>
  <si>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</si>
  <si>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</si>
  <si>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</si>
  <si>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</si>
  <si>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</si>
  <si>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</si>
  <si>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</si>
  <si>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</si>
  <si>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</si>
  <si>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</si>
  <si>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</si>
  <si>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</si>
  <si>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</si>
  <si>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</si>
  <si>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</si>
  <si>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</si>
  <si>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</si>
  <si>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</si>
  <si>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</si>
  <si>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</si>
  <si>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</si>
  <si>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</si>
  <si>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</si>
  <si>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</si>
  <si>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</si>
  <si>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</si>
  <si>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</si>
  <si>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</si>
  <si>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</si>
  <si>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</si>
  <si>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</si>
  <si>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</si>
  <si>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</si>
  <si>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</si>
  <si>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</si>
  <si>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</si>
  <si>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</si>
  <si>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</si>
  <si>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</si>
  <si>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</si>
  <si>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</si>
  <si>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</si>
  <si>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</si>
  <si>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</si>
  <si>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</si>
  <si>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</si>
  <si>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</si>
  <si>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</si>
  <si>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</si>
  <si>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</si>
  <si>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</si>
  <si>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</si>
  <si>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</si>
  <si>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</si>
  <si>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</si>
  <si>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</si>
  <si>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</si>
  <si>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</si>
  <si>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</si>
  <si>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</si>
  <si>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</si>
  <si>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</si>
  <si>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</si>
  <si>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</si>
  <si>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</si>
  <si>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</si>
  <si>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</si>
  <si>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</si>
  <si>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</si>
  <si>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</si>
  <si>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</si>
  <si>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</si>
  <si>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</si>
  <si>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</si>
  <si>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</si>
  <si>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</si>
  <si>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</si>
  <si>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</si>
  <si>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</si>
  <si>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</si>
  <si>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</si>
  <si>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</si>
  <si>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</si>
  <si>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</si>
  <si>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</si>
  <si>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</si>
  <si>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</si>
  <si>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</si>
  <si>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</si>
  <si>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</si>
  <si>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</si>
  <si>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</si>
  <si>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</si>
  <si>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</si>
  <si>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</si>
  <si>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</si>
  <si>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</si>
  <si>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</si>
  <si>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</si>
  <si>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</si>
  <si>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</si>
  <si>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</si>
  <si>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</si>
  <si>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</si>
  <si>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</si>
  <si>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</si>
  <si>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</si>
  <si>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</si>
  <si>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</si>
  <si>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</si>
  <si>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</si>
  <si>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</si>
  <si>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</si>
  <si>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</si>
  <si>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</si>
  <si>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</si>
  <si>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</si>
  <si>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</si>
  <si>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</si>
  <si>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</si>
  <si>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</si>
  <si>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</si>
  <si>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</si>
  <si>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</si>
  <si>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</si>
  <si>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</si>
  <si>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</si>
  <si>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</si>
  <si>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</si>
  <si>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</si>
  <si>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</si>
  <si>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</si>
  <si>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</si>
  <si>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</si>
  <si>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</si>
  <si>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</si>
  <si>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</si>
  <si>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</si>
  <si>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</si>
  <si>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</si>
  <si>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</si>
  <si>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</si>
  <si>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</si>
  <si>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</si>
  <si>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</si>
  <si>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</si>
  <si>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</si>
  <si>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</si>
  <si>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</si>
  <si>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</si>
  <si>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</si>
  <si>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</si>
  <si>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</si>
  <si>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</si>
  <si>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</si>
  <si>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</si>
  <si>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</si>
  <si>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</si>
  <si>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</si>
  <si>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</si>
  <si>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</si>
  <si>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</si>
  <si>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</si>
  <si>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</si>
  <si>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</si>
  <si>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</si>
  <si>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</si>
  <si>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</si>
  <si>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</si>
  <si>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</si>
  <si>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</si>
  <si>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</si>
  <si>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</si>
  <si>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</si>
  <si>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</si>
  <si>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</si>
  <si>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</si>
  <si>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</si>
  <si>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</si>
  <si>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</si>
  <si>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</si>
  <si>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</si>
  <si>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</si>
  <si>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</si>
  <si>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</si>
  <si>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</si>
  <si>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</si>
  <si>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</si>
  <si>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</si>
  <si>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</si>
  <si>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</si>
  <si>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</si>
  <si>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</si>
  <si>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</si>
  <si>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</si>
  <si>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</si>
  <si>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</si>
  <si>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</si>
  <si>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</si>
  <si>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</si>
  <si>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</si>
  <si>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</si>
  <si>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</si>
  <si>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</si>
  <si>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</si>
  <si>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</si>
  <si>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</si>
  <si>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</si>
  <si>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</si>
  <si>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</si>
  <si>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</si>
  <si>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</si>
  <si>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</si>
  <si>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</si>
  <si>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</si>
  <si>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</si>
  <si>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</si>
  <si>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</si>
  <si>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</si>
  <si>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</si>
  <si>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</si>
  <si>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</si>
  <si>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</si>
  <si>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</si>
  <si>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</si>
  <si>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</si>
  <si>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</si>
  <si>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</si>
  <si>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</si>
  <si>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</si>
  <si>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</si>
  <si>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</si>
  <si>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</si>
  <si>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</si>
  <si>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</si>
  <si>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</si>
  <si>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</si>
  <si>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</si>
  <si>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</si>
  <si>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</si>
  <si>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</si>
  <si>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</si>
  <si>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</si>
  <si>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</si>
  <si>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</si>
  <si>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</si>
  <si>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</si>
  <si>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</si>
  <si>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</si>
  <si>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</si>
  <si>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</si>
  <si>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</si>
  <si>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</si>
  <si>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</si>
  <si>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</si>
  <si>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</si>
  <si>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</si>
  <si>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</si>
  <si>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</si>
  <si>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</si>
  <si>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</si>
  <si>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</si>
  <si>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</si>
  <si>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</si>
  <si>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</si>
  <si>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</si>
  <si>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</si>
  <si>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</si>
  <si>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</si>
  <si>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</si>
  <si>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</si>
  <si>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</si>
  <si>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</si>
  <si>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</si>
  <si>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</si>
  <si>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</si>
  <si>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</si>
  <si>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</si>
  <si>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</si>
  <si>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</si>
  <si>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</si>
  <si>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</si>
  <si>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</si>
  <si>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</si>
  <si>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</si>
  <si>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</si>
  <si>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</si>
  <si>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</si>
  <si>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</si>
  <si>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</si>
  <si>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</si>
  <si>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</si>
  <si>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</si>
  <si>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</si>
  <si>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</si>
  <si>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</si>
  <si>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</si>
  <si>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</si>
  <si>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</si>
  <si>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</si>
  <si>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</si>
  <si>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</si>
  <si>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</si>
  <si>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</si>
  <si>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</si>
  <si>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</si>
  <si>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</si>
  <si>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</si>
  <si>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</si>
  <si>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</si>
  <si>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</si>
  <si>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</si>
  <si>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</si>
  <si>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</si>
  <si>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</si>
  <si>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</si>
  <si>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</si>
  <si>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</si>
  <si>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</si>
  <si>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</si>
  <si>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</si>
  <si>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</si>
  <si>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</si>
  <si>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</si>
  <si>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</si>
  <si>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</si>
  <si>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</si>
  <si>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</si>
  <si>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</si>
  <si>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</si>
  <si>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</si>
  <si>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</si>
  <si>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</si>
  <si>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</si>
  <si>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</si>
  <si>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</si>
  <si>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</si>
  <si>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</si>
  <si>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</si>
  <si>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</si>
  <si>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</si>
  <si>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</si>
  <si>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</si>
  <si>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</si>
  <si>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</si>
  <si>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</si>
  <si>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</si>
  <si>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</si>
  <si>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</si>
  <si>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</si>
  <si>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</si>
  <si>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</si>
  <si>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</si>
  <si>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</si>
  <si>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</si>
  <si>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</si>
  <si>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</si>
  <si>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</si>
  <si>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</si>
  <si>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</si>
  <si>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</si>
  <si>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</si>
  <si>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</si>
  <si>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</si>
  <si>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</si>
  <si>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</si>
  <si>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</si>
  <si>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</si>
  <si>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</si>
  <si>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</si>
  <si>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</si>
  <si>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</si>
  <si>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</si>
  <si>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</si>
  <si>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</si>
  <si>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</si>
  <si>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</si>
  <si>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</si>
  <si>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</si>
  <si>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</si>
  <si>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</si>
  <si>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</si>
  <si>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</si>
  <si>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</si>
  <si>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</si>
  <si>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</si>
  <si>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</si>
  <si>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</si>
  <si>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</si>
  <si>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</si>
  <si>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</si>
  <si>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</si>
  <si>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</si>
  <si>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</si>
  <si>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</si>
  <si>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</si>
  <si>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</si>
  <si>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</si>
  <si>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</si>
  <si>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</si>
  <si>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</si>
  <si>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</si>
  <si>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</si>
  <si>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</si>
  <si>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</si>
  <si>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</si>
  <si>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</si>
  <si>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</si>
  <si>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</si>
  <si>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</si>
  <si>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</si>
  <si>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</si>
  <si>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</si>
  <si>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</si>
  <si>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</si>
  <si>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</si>
  <si>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</si>
  <si>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</si>
  <si>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</si>
  <si>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</si>
  <si>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</si>
  <si>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</si>
  <si>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</si>
  <si>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</si>
  <si>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</si>
  <si>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</si>
  <si>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</si>
  <si>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</si>
  <si>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</si>
  <si>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</si>
  <si>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</si>
  <si>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</si>
  <si>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</si>
  <si>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</si>
  <si>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</si>
  <si>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</si>
  <si>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</si>
  <si>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</si>
  <si>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</si>
  <si>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</si>
  <si>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</si>
  <si>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</si>
  <si>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</si>
  <si>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</si>
  <si>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</si>
  <si>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</si>
  <si>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</si>
  <si>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</si>
  <si>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</si>
  <si>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</si>
  <si>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</si>
  <si>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</si>
  <si>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</si>
  <si>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</si>
  <si>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</si>
  <si>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</si>
  <si>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</si>
  <si>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</si>
  <si>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</si>
  <si>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</si>
  <si>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</si>
  <si>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</si>
  <si>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</si>
  <si>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</si>
  <si>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</si>
  <si>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</si>
  <si>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</si>
  <si>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</si>
  <si>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</si>
  <si>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</si>
  <si>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</si>
  <si>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</si>
  <si>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</si>
  <si>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</si>
  <si>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</si>
  <si>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</si>
  <si>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</si>
  <si>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</si>
  <si>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</si>
  <si>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</si>
  <si>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</si>
  <si>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</si>
  <si>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</si>
  <si>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</si>
  <si>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</si>
  <si>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</si>
  <si>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</si>
  <si>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</si>
  <si>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</si>
  <si>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</si>
  <si>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</si>
  <si>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</si>
  <si>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</si>
  <si>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</si>
  <si>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</si>
  <si>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</si>
  <si>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</si>
  <si>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</si>
  <si>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</si>
  <si>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</si>
  <si>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</si>
  <si>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</si>
  <si>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</si>
  <si>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</si>
  <si>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</si>
  <si>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</si>
  <si>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</si>
  <si>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</si>
  <si>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</si>
  <si>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</si>
  <si>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</si>
  <si>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</si>
  <si>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</si>
  <si>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</si>
  <si>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</si>
  <si>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</si>
  <si>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</si>
  <si>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</si>
  <si>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</si>
  <si>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</si>
  <si>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</si>
  <si>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</si>
  <si>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</si>
  <si>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</si>
  <si>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</si>
  <si>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</si>
  <si>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</si>
  <si>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</si>
  <si>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</si>
  <si>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</si>
  <si>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</si>
  <si>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</si>
  <si>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</si>
  <si>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</si>
  <si>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</si>
  <si>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</si>
  <si>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</si>
  <si>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</si>
  <si>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</si>
  <si>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</si>
  <si>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</si>
  <si>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</si>
  <si>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</si>
  <si>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</si>
  <si>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</si>
  <si>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</si>
  <si>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</si>
  <si>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</si>
  <si>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</si>
  <si>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</si>
  <si>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</si>
  <si>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</si>
  <si>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</si>
  <si>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</si>
  <si>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</si>
  <si>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</si>
  <si>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</si>
  <si>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</si>
  <si>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</si>
  <si>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</si>
  <si>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</si>
  <si>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</si>
  <si>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</si>
  <si>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</si>
  <si>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</si>
  <si>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</si>
  <si>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</si>
  <si>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</si>
  <si>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</si>
  <si>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</si>
  <si>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</si>
  <si>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</si>
  <si>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</si>
  <si>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</si>
  <si>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</si>
  <si>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</si>
  <si>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</si>
  <si>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</si>
  <si>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</si>
  <si>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</si>
  <si>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</si>
  <si>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</si>
  <si>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</si>
  <si>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</si>
  <si>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</si>
  <si>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</si>
  <si>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</si>
  <si>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</si>
  <si>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</si>
  <si>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</si>
  <si>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</si>
  <si>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</si>
  <si>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</si>
  <si>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</si>
  <si>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</si>
  <si>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</si>
  <si>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</si>
  <si>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</si>
  <si>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</si>
  <si>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</si>
  <si>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</si>
  <si>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</si>
  <si>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</si>
  <si>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</si>
  <si>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</si>
  <si>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</si>
  <si>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</si>
  <si>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</si>
  <si>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</si>
  <si>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</si>
  <si>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</si>
  <si>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</si>
  <si>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</si>
  <si>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</si>
  <si>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</si>
  <si>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</si>
  <si>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</si>
  <si>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</si>
  <si>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</si>
  <si>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</si>
  <si>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</si>
  <si>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</si>
  <si>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</si>
  <si>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</si>
  <si>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</si>
  <si>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</si>
  <si>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</si>
  <si>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</si>
  <si>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</si>
  <si>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</si>
  <si>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</si>
  <si>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</si>
  <si>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</si>
  <si>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</si>
  <si>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</si>
  <si>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</si>
  <si>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</si>
  <si>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</si>
  <si>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</si>
  <si>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</si>
  <si>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</si>
  <si>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</si>
  <si>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</si>
  <si>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</si>
  <si>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</si>
  <si>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</si>
  <si>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</si>
  <si>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</si>
  <si>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</si>
  <si>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</si>
  <si>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</si>
  <si>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</si>
  <si>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</si>
  <si>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</si>
  <si>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</si>
  <si>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</si>
  <si>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</si>
  <si>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</si>
  <si>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</si>
  <si>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</si>
  <si>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</si>
  <si>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</si>
  <si>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</si>
  <si>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</si>
  <si>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</si>
  <si>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</si>
  <si>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</si>
  <si>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</si>
  <si>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</si>
  <si>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</si>
  <si>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</si>
  <si>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</si>
  <si>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</si>
  <si>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</si>
  <si>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</si>
  <si>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</si>
  <si>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</si>
  <si>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</si>
  <si>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</si>
  <si>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</si>
  <si>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</si>
  <si>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</si>
  <si>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</si>
  <si>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</si>
  <si>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</si>
  <si>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</si>
  <si>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</si>
  <si>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</si>
  <si>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</si>
  <si>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</si>
  <si>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</si>
  <si>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</si>
  <si>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</si>
  <si>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</si>
  <si>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</si>
  <si>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</si>
  <si>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</si>
  <si>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</si>
  <si>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</si>
  <si>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</si>
  <si>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</si>
  <si>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</si>
  <si>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</si>
  <si>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</si>
  <si>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</si>
  <si>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</si>
  <si>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</si>
  <si>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</si>
  <si>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</si>
  <si>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</si>
  <si>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</si>
  <si>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</si>
  <si>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</si>
  <si>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</si>
  <si>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</si>
  <si>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</si>
  <si>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</si>
  <si>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</si>
  <si>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</si>
  <si>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</si>
  <si>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</si>
  <si>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</si>
  <si>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</si>
  <si>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</si>
  <si>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</si>
  <si>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</si>
  <si>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</si>
  <si>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</si>
  <si>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</si>
  <si>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</si>
  <si>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</si>
  <si>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</si>
  <si>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</si>
  <si>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</si>
  <si>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</si>
  <si>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</si>
  <si>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</si>
  <si>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</si>
  <si>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</si>
  <si>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</si>
  <si>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</si>
  <si>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</si>
  <si>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</si>
  <si>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</si>
  <si>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</si>
  <si>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</si>
  <si>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</si>
  <si>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</si>
  <si>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</si>
  <si>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</si>
  <si>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</si>
  <si>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</si>
  <si>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</si>
  <si>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</si>
  <si>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</si>
  <si>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</si>
  <si>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</si>
  <si>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</si>
  <si>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</si>
  <si>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</si>
  <si>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</si>
  <si>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</si>
  <si>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</si>
  <si>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</si>
  <si>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</si>
  <si>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</si>
  <si>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</si>
  <si>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</si>
  <si>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</si>
  <si>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</si>
  <si>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</si>
  <si>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</si>
  <si>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</si>
  <si>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</si>
  <si>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</si>
  <si>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</si>
  <si>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</si>
  <si>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</si>
  <si>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</si>
  <si>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</si>
  <si>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</si>
  <si>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</si>
  <si>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</si>
  <si>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</si>
  <si>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</si>
  <si>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</si>
  <si>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</si>
  <si>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</si>
  <si>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</si>
  <si>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</si>
  <si>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</si>
  <si>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</si>
  <si>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</si>
  <si>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</si>
  <si>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</si>
  <si>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</si>
  <si>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</si>
  <si>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</si>
  <si>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</si>
  <si>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</si>
  <si>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</si>
  <si>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</si>
  <si>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</si>
  <si>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</si>
  <si>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</si>
  <si>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</si>
  <si>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</si>
  <si>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</si>
  <si>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</si>
  <si>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</si>
  <si>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</si>
  <si>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</si>
  <si>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</si>
  <si>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</si>
  <si>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</si>
  <si>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</si>
  <si>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</si>
  <si>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</si>
  <si>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</si>
  <si>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</si>
  <si>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</si>
  <si>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</si>
  <si>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</si>
  <si>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</si>
  <si>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</si>
  <si>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</si>
  <si>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</si>
  <si>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</si>
  <si>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</si>
  <si>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</si>
  <si>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</si>
  <si>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</si>
  <si>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</si>
  <si>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</si>
  <si>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</si>
  <si>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</si>
  <si>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</si>
  <si>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</si>
  <si>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</si>
  <si>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</si>
  <si>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</si>
  <si>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</si>
  <si>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</si>
  <si>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</si>
  <si>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</si>
  <si>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</si>
  <si>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</si>
  <si>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</si>
  <si>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</si>
  <si>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</si>
  <si>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</si>
  <si>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</si>
  <si>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</si>
  <si>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</si>
  <si>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</si>
  <si>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</si>
  <si>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</si>
  <si>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</si>
  <si>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</si>
  <si>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</si>
  <si>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</si>
  <si>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</si>
  <si>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</si>
  <si>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</si>
  <si>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</si>
  <si>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</si>
  <si>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</si>
  <si>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</si>
  <si>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</si>
  <si>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</si>
  <si>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</si>
  <si>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</si>
  <si>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</si>
  <si>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</si>
  <si>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</si>
  <si>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</si>
  <si>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</si>
  <si>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</si>
  <si>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</si>
  <si>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</si>
  <si>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</si>
  <si>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</si>
  <si>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</si>
  <si>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</si>
  <si>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</si>
  <si>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</si>
  <si>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</si>
  <si>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</si>
  <si>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</si>
  <si>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</si>
  <si>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</si>
  <si>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</si>
  <si>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</si>
  <si>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</si>
  <si>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</si>
  <si>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</si>
  <si>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</si>
  <si>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</si>
  <si>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</si>
  <si>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</si>
  <si>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</si>
  <si>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</si>
  <si>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</si>
  <si>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</si>
  <si>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</si>
  <si>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</si>
  <si>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</si>
  <si>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</si>
  <si>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</si>
  <si>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</si>
  <si>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</si>
  <si>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</si>
  <si>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</si>
  <si>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</si>
  <si>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</si>
  <si>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</si>
  <si>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</si>
  <si>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</si>
  <si>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</si>
  <si>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</si>
  <si>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</si>
  <si>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</si>
  <si>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</si>
  <si>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</si>
  <si>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</si>
  <si>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</si>
  <si>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</si>
  <si>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</si>
  <si>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</si>
  <si>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</si>
  <si>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</si>
  <si>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</si>
  <si>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</si>
  <si>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</si>
  <si>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</si>
  <si>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</si>
  <si>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</si>
  <si>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</si>
  <si>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</si>
  <si>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</si>
  <si>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</si>
  <si>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</si>
  <si>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</si>
  <si>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</si>
  <si>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</si>
  <si>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</si>
  <si>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</si>
  <si>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</si>
  <si>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</si>
  <si>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</si>
  <si>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</si>
  <si>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</si>
  <si>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</si>
  <si>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</si>
  <si>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</si>
  <si>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</si>
  <si>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</si>
  <si>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</si>
  <si>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</si>
  <si>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</si>
  <si>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</si>
  <si>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</si>
  <si>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</si>
  <si>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</si>
  <si>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</si>
  <si>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</si>
  <si>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</si>
  <si>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</si>
  <si>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</si>
  <si>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</si>
  <si>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</si>
  <si>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</si>
  <si>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</si>
  <si>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</si>
  <si>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</si>
  <si>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</si>
  <si>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</si>
  <si>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</si>
  <si>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</si>
  <si>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</si>
  <si>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</si>
  <si>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</si>
  <si>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</si>
  <si>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</si>
  <si>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</si>
  <si>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</si>
  <si>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</si>
  <si>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</si>
  <si>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</si>
  <si>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</si>
  <si>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</si>
  <si>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</si>
  <si>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</si>
  <si>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</si>
  <si>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</si>
  <si>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</si>
  <si>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</si>
  <si>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</si>
  <si>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</si>
  <si>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</si>
  <si>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</si>
  <si>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</si>
  <si>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</si>
  <si>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</si>
  <si>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</si>
  <si>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</si>
  <si>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</si>
  <si>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</si>
  <si>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</si>
  <si>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</si>
  <si>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</si>
  <si>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</si>
  <si>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</si>
  <si>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</si>
  <si>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</si>
  <si>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</si>
  <si>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</si>
  <si>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</si>
  <si>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</si>
  <si>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</si>
  <si>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</si>
  <si>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</si>
  <si>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</si>
  <si>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</si>
  <si>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</si>
  <si>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</si>
  <si>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</si>
  <si>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</si>
  <si>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</si>
  <si>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</si>
  <si>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</si>
  <si>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</si>
  <si>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</si>
  <si>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</si>
  <si>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</si>
  <si>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</si>
  <si>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</si>
  <si>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</si>
  <si>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</si>
  <si>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</si>
  <si>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</si>
  <si>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</si>
  <si>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</si>
  <si>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</si>
  <si>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</si>
  <si>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</si>
  <si>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</si>
  <si>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</si>
  <si>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</si>
  <si>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</si>
  <si>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</si>
  <si>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</si>
  <si>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</si>
  <si>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</si>
  <si>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</si>
  <si>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</si>
  <si>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</si>
  <si>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</si>
  <si>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</si>
  <si>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</si>
  <si>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</si>
  <si>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</si>
  <si>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</si>
  <si>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</si>
  <si>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</si>
  <si>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</si>
  <si>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</si>
  <si>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</si>
  <si>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</si>
  <si>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</si>
  <si>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</si>
  <si>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</si>
  <si>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</si>
  <si>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</si>
  <si>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</si>
  <si>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</si>
  <si>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</si>
  <si>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</si>
  <si>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</si>
  <si>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</si>
  <si>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</si>
  <si>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</si>
  <si>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</si>
  <si>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</si>
  <si>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</si>
  <si>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</si>
  <si>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</si>
  <si>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</si>
  <si>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</si>
  <si>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</si>
  <si>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</si>
  <si>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</si>
  <si>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</si>
  <si>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</si>
  <si>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</si>
  <si>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</si>
  <si>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</si>
  <si>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</si>
  <si>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</si>
  <si>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</si>
  <si>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</si>
  <si>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</si>
  <si>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</si>
  <si>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</si>
  <si>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</si>
  <si>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</si>
  <si>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</si>
  <si>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</si>
  <si>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</si>
  <si>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</si>
  <si>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</si>
  <si>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</si>
  <si>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</si>
  <si>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</si>
  <si>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</si>
  <si>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</si>
  <si>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</si>
  <si>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</si>
  <si>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</si>
  <si>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</si>
  <si>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</si>
  <si>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</si>
  <si>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</si>
  <si>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</si>
  <si>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</si>
  <si>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</si>
  <si>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</si>
  <si>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</si>
  <si>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</si>
  <si>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</si>
  <si>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</si>
  <si>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</si>
  <si>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</si>
  <si>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</si>
  <si>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</si>
  <si>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</si>
  <si>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</si>
  <si>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</si>
  <si>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</si>
  <si>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</si>
  <si>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</si>
  <si>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</si>
  <si>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</si>
  <si>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</si>
  <si>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</si>
  <si>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</si>
  <si>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</si>
  <si>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</si>
  <si>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</si>
  <si>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</si>
  <si>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</si>
  <si>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</si>
  <si>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</si>
  <si>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</si>
  <si>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</si>
  <si>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</si>
  <si>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</si>
  <si>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</si>
  <si>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</si>
  <si>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</si>
  <si>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</si>
  <si>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</si>
  <si>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</si>
  <si>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</si>
  <si>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</si>
  <si>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</si>
  <si>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</si>
  <si>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</si>
  <si>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</si>
  <si>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</si>
  <si>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</si>
  <si>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</si>
  <si>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</si>
  <si>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</si>
  <si>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</si>
  <si>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</si>
  <si>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</si>
  <si>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</si>
  <si>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</si>
  <si>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</si>
  <si>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</si>
  <si>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</si>
  <si>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</si>
  <si>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</si>
  <si>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</si>
  <si>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</si>
  <si>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</si>
  <si>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</si>
  <si>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</si>
  <si>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</si>
  <si>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</si>
  <si>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</si>
  <si>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</si>
  <si>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</si>
  <si>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</si>
  <si>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</si>
  <si>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</si>
  <si>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</si>
  <si>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</si>
  <si>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</si>
  <si>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</si>
  <si>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</si>
  <si>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</si>
  <si>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</si>
  <si>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</si>
  <si>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</si>
  <si>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</si>
  <si>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</si>
  <si>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</si>
  <si>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</si>
  <si>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</si>
  <si>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</si>
  <si>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</si>
  <si>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</si>
  <si>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</si>
  <si>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</si>
  <si>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</si>
  <si>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</si>
  <si>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</si>
  <si>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</si>
  <si>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</si>
  <si>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</si>
  <si>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</si>
  <si>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</si>
  <si>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</si>
  <si>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</si>
  <si>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</si>
  <si>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</si>
  <si>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</si>
  <si>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</si>
  <si>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</si>
  <si>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</si>
  <si>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</si>
  <si>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</si>
  <si>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</si>
  <si>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</si>
  <si>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</si>
  <si>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</si>
  <si>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</si>
  <si>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</si>
  <si>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</si>
  <si>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</si>
  <si>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</si>
  <si>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</si>
  <si>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</si>
  <si>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</si>
  <si>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</si>
  <si>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</si>
  <si>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</si>
  <si>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</si>
  <si>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</si>
  <si>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</si>
  <si>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</si>
  <si>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</si>
  <si>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</si>
  <si>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</si>
  <si>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</si>
  <si>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</si>
  <si>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</si>
  <si>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</si>
  <si>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</si>
  <si>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</si>
  <si>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</si>
  <si>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</si>
  <si>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</si>
  <si>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</si>
  <si>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</si>
  <si>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</si>
  <si>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</si>
  <si>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</si>
  <si>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</si>
  <si>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</si>
  <si>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</si>
  <si>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</si>
  <si>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</si>
  <si>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</si>
  <si>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</si>
  <si>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</si>
  <si>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</si>
  <si>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</si>
  <si>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</si>
  <si>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</si>
  <si>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</si>
  <si>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</si>
  <si>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</si>
  <si>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</si>
  <si>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</si>
  <si>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</si>
  <si>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</si>
  <si>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</si>
  <si>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</si>
  <si>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</si>
  <si>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</si>
  <si>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</si>
  <si>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</si>
  <si>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</si>
  <si>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</si>
  <si>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</si>
  <si>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</si>
  <si>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</si>
  <si>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</si>
  <si>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</si>
  <si>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</si>
  <si>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</si>
  <si>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</si>
  <si>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</si>
  <si>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</si>
  <si>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</si>
  <si>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</si>
  <si>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</si>
  <si>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</si>
  <si>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</si>
  <si>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</si>
  <si>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</si>
  <si>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</si>
  <si>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</si>
  <si>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</si>
  <si>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</si>
  <si>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</si>
  <si>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</si>
  <si>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</si>
  <si>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</si>
  <si>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</si>
  <si>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</si>
  <si>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</si>
  <si>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</si>
  <si>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</si>
  <si>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</si>
  <si>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</si>
  <si>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</si>
  <si>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</si>
  <si>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</si>
  <si>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</si>
  <si>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</si>
  <si>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</si>
  <si>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</si>
  <si>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</si>
  <si>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</si>
  <si>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</si>
  <si>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</si>
  <si>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</si>
  <si>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</si>
  <si>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</si>
  <si>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</si>
  <si>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</si>
  <si>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</si>
  <si>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</si>
  <si>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</si>
  <si>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</si>
  <si>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</si>
  <si>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</si>
  <si>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</si>
  <si>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</si>
  <si>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</si>
  <si>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</si>
  <si>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</si>
  <si>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</si>
  <si>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</si>
  <si>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</si>
  <si>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</si>
  <si>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</si>
  <si>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</si>
  <si>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</si>
  <si>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</si>
  <si>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</si>
  <si>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</si>
  <si>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</si>
  <si>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</si>
  <si>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</si>
  <si>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</si>
  <si>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</si>
  <si>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</si>
  <si>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</si>
  <si>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</si>
  <si>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</si>
  <si>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</si>
  <si>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</si>
  <si>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</si>
  <si>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</si>
  <si>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</si>
  <si>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</si>
  <si>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</si>
  <si>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</si>
  <si>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</si>
  <si>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</si>
  <si>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</si>
  <si>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</si>
  <si>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</si>
  <si>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</si>
  <si>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</si>
  <si>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</si>
  <si>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</si>
  <si>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</si>
  <si>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</si>
  <si>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</si>
  <si>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</si>
  <si>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</si>
  <si>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</si>
  <si>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</si>
  <si>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</si>
  <si>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</si>
  <si>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</si>
  <si>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</si>
  <si>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</si>
  <si>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</si>
  <si>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</si>
  <si>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</si>
  <si>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</si>
  <si>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</si>
  <si>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</si>
  <si>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</si>
  <si>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</si>
  <si>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</si>
  <si>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</si>
  <si>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</si>
  <si>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</si>
  <si>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</si>
  <si>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</si>
  <si>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</si>
  <si>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</si>
  <si>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</si>
  <si>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</si>
  <si>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</si>
  <si>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</si>
  <si>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</si>
  <si>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</si>
  <si>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</si>
  <si>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</si>
  <si>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</si>
  <si>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</si>
  <si>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</si>
  <si>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</si>
  <si>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</si>
  <si>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</si>
  <si>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</si>
  <si>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</si>
  <si>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</si>
  <si>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</si>
  <si>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</si>
  <si>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</si>
  <si>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</si>
  <si>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</si>
  <si>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</si>
  <si>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</si>
  <si>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</si>
  <si>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</si>
  <si>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</si>
  <si>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</si>
  <si>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</si>
  <si>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</si>
  <si>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</si>
  <si>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</si>
  <si>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</si>
  <si>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</si>
  <si>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</si>
  <si>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</si>
  <si>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</si>
  <si>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</si>
  <si>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</si>
  <si>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</si>
  <si>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</si>
  <si>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</si>
  <si>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</si>
  <si>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</si>
  <si>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</si>
  <si>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</si>
  <si>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</si>
  <si>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</si>
  <si>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</si>
  <si>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</si>
  <si>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</si>
  <si>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</si>
  <si>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</si>
  <si>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</si>
  <si>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</si>
  <si>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</si>
  <si>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</si>
  <si>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</si>
  <si>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</si>
  <si>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</si>
  <si>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</si>
  <si>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</si>
  <si>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</si>
  <si>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</si>
  <si>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</si>
  <si>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</si>
  <si>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</si>
  <si>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</si>
  <si>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</si>
  <si>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</si>
  <si>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</si>
  <si>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</si>
  <si>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</si>
  <si>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</si>
  <si>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</si>
  <si>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</si>
  <si>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</si>
  <si>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</si>
  <si>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</si>
  <si>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</si>
  <si>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</si>
  <si>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</si>
  <si>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</si>
  <si>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</si>
  <si>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</si>
  <si>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</si>
  <si>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</si>
  <si>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</si>
  <si>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</si>
  <si>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</si>
  <si>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</si>
  <si>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</si>
  <si>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</si>
  <si>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</si>
  <si>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</si>
  <si>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</si>
  <si>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</si>
  <si>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</si>
  <si>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</si>
  <si>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</si>
  <si>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</si>
  <si>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</si>
  <si>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</si>
  <si>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</si>
  <si>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</si>
  <si>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</si>
  <si>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</si>
  <si>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</si>
  <si>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</si>
  <si>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</si>
  <si>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</si>
  <si>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</si>
  <si>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</si>
  <si>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</si>
  <si>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</si>
  <si>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</si>
  <si>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</si>
  <si>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</si>
  <si>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</si>
  <si>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</si>
  <si>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</si>
  <si>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</si>
  <si>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</si>
  <si>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</si>
  <si>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</si>
  <si>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</si>
  <si>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</si>
  <si>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</si>
  <si>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</si>
  <si>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</si>
  <si>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</si>
  <si>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</si>
  <si>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</si>
  <si>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</si>
  <si>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</si>
  <si>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</si>
  <si>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</si>
  <si>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</si>
  <si>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</si>
  <si>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</si>
  <si>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</si>
  <si>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</si>
  <si>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</si>
  <si>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</si>
  <si>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</si>
  <si>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</si>
  <si>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</si>
  <si>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</si>
  <si>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</si>
  <si>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</si>
  <si>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</si>
  <si>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</si>
  <si>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</si>
  <si>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</si>
  <si>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</si>
  <si>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</si>
  <si>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</si>
  <si>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</si>
  <si>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</si>
  <si>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</si>
  <si>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</si>
  <si>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</si>
  <si>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</si>
  <si>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</si>
  <si>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</si>
  <si>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</si>
  <si>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</si>
  <si>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</si>
  <si>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</si>
  <si>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</si>
  <si>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</si>
  <si>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</si>
  <si>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</si>
  <si>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</si>
  <si>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</si>
  <si>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</si>
  <si>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</si>
  <si>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</si>
  <si>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</si>
  <si>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</si>
  <si>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</si>
  <si>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</si>
  <si>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</si>
  <si>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</si>
  <si>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</si>
  <si>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</si>
  <si>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</si>
  <si>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</si>
  <si>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</si>
  <si>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</si>
  <si>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</si>
  <si>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</si>
  <si>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</si>
  <si>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</si>
  <si>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</si>
  <si>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</si>
  <si>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</si>
  <si>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</si>
  <si>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</si>
  <si>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</si>
  <si>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</si>
  <si>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</si>
  <si>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</si>
  <si>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</si>
  <si>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</si>
  <si>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</si>
  <si>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</si>
  <si>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</si>
  <si>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</si>
  <si>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</si>
  <si>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</si>
  <si>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</si>
  <si>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</si>
  <si>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</si>
  <si>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</si>
  <si>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</si>
  <si>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</si>
  <si>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</si>
  <si>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</si>
  <si>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</si>
  <si>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</si>
  <si>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</si>
  <si>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</si>
  <si>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</si>
  <si>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</si>
  <si>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</si>
  <si>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</si>
  <si>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</si>
  <si>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</si>
  <si>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</si>
  <si>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</si>
  <si>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</si>
  <si>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</si>
  <si>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</si>
  <si>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</si>
  <si>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</si>
  <si>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</si>
  <si>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</si>
  <si>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</si>
  <si>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</si>
  <si>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</si>
  <si>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</si>
  <si>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</si>
  <si>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</si>
  <si>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</si>
  <si>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</si>
  <si>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</si>
  <si>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</si>
  <si>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</si>
  <si>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</si>
  <si>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</si>
  <si>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</si>
  <si>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</si>
  <si>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</si>
  <si>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</si>
  <si>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</si>
  <si>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</si>
  <si>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</si>
  <si>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</si>
  <si>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</si>
  <si>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</si>
  <si>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</si>
  <si>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</si>
  <si>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</si>
  <si>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</si>
  <si>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</si>
  <si>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</si>
  <si>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</si>
  <si>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</si>
  <si>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</si>
  <si>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</si>
  <si>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</si>
  <si>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</si>
  <si>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</si>
  <si>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</si>
  <si>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</si>
  <si>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</si>
  <si>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</si>
  <si>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</si>
  <si>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</si>
  <si>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</si>
  <si>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</si>
  <si>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</si>
  <si>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</si>
  <si>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</si>
  <si>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</si>
  <si>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</si>
  <si>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</si>
  <si>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</si>
  <si>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</si>
  <si>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</si>
  <si>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</si>
  <si>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</si>
  <si>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</si>
  <si>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</si>
  <si>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</si>
  <si>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</si>
  <si>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</si>
  <si>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</si>
  <si>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</si>
  <si>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</si>
  <si>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</si>
  <si>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</si>
  <si>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</si>
  <si>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</si>
  <si>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</si>
  <si>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</si>
  <si>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</si>
  <si>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</si>
  <si>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</si>
  <si>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</si>
  <si>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</si>
  <si>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</si>
  <si>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</si>
  <si>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</si>
  <si>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</si>
  <si>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</si>
  <si>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</si>
  <si>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</si>
  <si>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</si>
  <si>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</si>
  <si>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</si>
  <si>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</si>
  <si>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</si>
  <si>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</si>
  <si>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</si>
  <si>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</si>
  <si>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</si>
  <si>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</si>
  <si>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</si>
  <si>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</si>
  <si>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</si>
  <si>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</si>
  <si>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</si>
  <si>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</si>
  <si>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</si>
  <si>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</si>
  <si>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</si>
  <si>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</si>
  <si>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</si>
  <si>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</si>
  <si>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</si>
  <si>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</si>
  <si>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</si>
  <si>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</si>
  <si>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</si>
  <si>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</si>
  <si>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</si>
  <si>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</si>
  <si>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</si>
  <si>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</si>
  <si>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</si>
  <si>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</si>
  <si>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</si>
  <si>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</si>
  <si>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</si>
  <si>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</si>
  <si>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</si>
  <si>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</si>
  <si>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</si>
  <si>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</si>
  <si>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</si>
  <si>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</si>
  <si>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</si>
  <si>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</si>
  <si>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</si>
  <si>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</si>
  <si>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</si>
  <si>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</si>
  <si>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</si>
  <si>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</si>
  <si>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</si>
  <si>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</si>
  <si>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</si>
  <si>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</si>
  <si>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</si>
  <si>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</si>
  <si>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</si>
  <si>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</si>
  <si>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</si>
  <si>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</si>
  <si>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</si>
  <si>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</si>
  <si>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</si>
  <si>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</si>
  <si>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</si>
  <si>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</si>
  <si>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</si>
  <si>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</si>
  <si>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</si>
  <si>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</si>
  <si>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</si>
  <si>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</si>
  <si>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</si>
  <si>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</si>
  <si>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</si>
  <si>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</si>
  <si>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</si>
  <si>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</si>
  <si>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</si>
  <si>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</si>
  <si>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</si>
  <si>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</si>
  <si>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</si>
  <si>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</si>
  <si>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</si>
  <si>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</si>
  <si>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</si>
  <si>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</si>
  <si>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</si>
  <si>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</si>
  <si>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</si>
  <si>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</si>
  <si>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</si>
  <si>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</si>
  <si>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</si>
  <si>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</si>
  <si>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</si>
  <si>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</si>
  <si>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</si>
  <si>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</si>
  <si>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</si>
  <si>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</si>
  <si>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</si>
  <si>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</si>
  <si>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</si>
  <si>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</si>
  <si>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</si>
  <si>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</si>
  <si>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</si>
  <si>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</si>
  <si>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</si>
  <si>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</si>
  <si>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</si>
  <si>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</si>
  <si>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</si>
  <si>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</si>
  <si>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</si>
  <si>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</si>
  <si>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</si>
  <si>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</si>
  <si>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</si>
  <si>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</si>
  <si>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</si>
  <si>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</si>
  <si>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</si>
  <si>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</si>
  <si>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</si>
  <si>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</si>
  <si>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</si>
  <si>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</si>
  <si>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</si>
  <si>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</si>
  <si>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</si>
  <si>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</si>
  <si>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</si>
  <si>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</si>
  <si>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</si>
  <si>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</si>
  <si>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</si>
  <si>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</si>
  <si>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</si>
  <si>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</si>
  <si>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</si>
  <si>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</si>
  <si>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</si>
  <si>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</si>
  <si>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</si>
  <si>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</si>
  <si>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</si>
  <si>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</si>
  <si>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</si>
  <si>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</si>
  <si>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</si>
  <si>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</si>
  <si>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</si>
  <si>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</si>
  <si>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</si>
  <si>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</si>
  <si>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</si>
  <si>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</si>
  <si>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</si>
  <si>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</si>
  <si>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</si>
  <si>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</si>
  <si>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</si>
  <si>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</si>
  <si>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</si>
  <si>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</si>
  <si>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</si>
  <si>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</si>
  <si>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</si>
  <si>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</si>
  <si>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</si>
  <si>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</si>
  <si>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</si>
  <si>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</si>
  <si>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</si>
  <si>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</si>
  <si>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</si>
  <si>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</si>
  <si>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</si>
  <si>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</si>
  <si>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</si>
  <si>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</si>
  <si>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</si>
  <si>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</si>
  <si>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</si>
  <si>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</si>
  <si>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</si>
  <si>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</si>
  <si>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</si>
  <si>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</si>
  <si>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</si>
  <si>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</si>
  <si>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</si>
  <si>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</si>
  <si>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</si>
  <si>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</si>
  <si>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</si>
  <si>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</si>
  <si>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</si>
  <si>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</si>
  <si>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</si>
  <si>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</si>
  <si>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</si>
  <si>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</si>
  <si>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</si>
  <si>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</si>
  <si>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</si>
  <si>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</si>
  <si>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</si>
  <si>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</si>
  <si>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</si>
  <si>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</si>
  <si>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</si>
  <si>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</si>
  <si>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</si>
  <si>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</si>
  <si>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</si>
  <si>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</si>
  <si>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</si>
  <si>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</si>
  <si>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</si>
  <si>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</si>
  <si>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</si>
  <si>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</si>
  <si>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</si>
  <si>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</si>
  <si>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</si>
  <si>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</si>
  <si>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</si>
  <si>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</si>
  <si>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</si>
  <si>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</si>
  <si>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</si>
  <si>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</si>
  <si>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</si>
  <si>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</si>
  <si>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</si>
  <si>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</si>
  <si>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</si>
  <si>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</si>
  <si>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</si>
  <si>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</si>
  <si>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</si>
  <si>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</si>
  <si>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</si>
  <si>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</si>
  <si>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</si>
  <si>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</si>
  <si>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</si>
  <si>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</si>
  <si>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</si>
  <si>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</si>
  <si>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</si>
  <si>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</si>
  <si>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</si>
  <si>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</si>
  <si>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</si>
  <si>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</si>
  <si>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</si>
  <si>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</si>
  <si>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</si>
  <si>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</si>
  <si>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</si>
  <si>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</si>
  <si>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</si>
  <si>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</si>
  <si>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</si>
  <si>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</si>
  <si>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</si>
  <si>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</si>
  <si>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</si>
  <si>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</si>
  <si>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</si>
  <si>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</si>
  <si>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</si>
  <si>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</si>
  <si>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</si>
  <si>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</si>
  <si>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</si>
  <si>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</si>
  <si>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</si>
  <si>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</si>
  <si>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</si>
  <si>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</si>
  <si>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</si>
  <si>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</si>
  <si>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</si>
  <si>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</si>
  <si>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</si>
  <si>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</si>
  <si>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</si>
  <si>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</si>
  <si>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</si>
  <si>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</si>
  <si>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</si>
  <si>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</si>
  <si>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</si>
  <si>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</si>
  <si>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</si>
  <si>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</si>
  <si>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</si>
  <si>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</si>
  <si>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</si>
  <si>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</si>
  <si>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</si>
  <si>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</si>
  <si>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</si>
  <si>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</si>
  <si>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</si>
  <si>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</si>
  <si>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</si>
  <si>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</si>
  <si>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</si>
  <si>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</si>
  <si>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</si>
  <si>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</si>
  <si>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</si>
  <si>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</si>
  <si>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</si>
  <si>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</si>
  <si>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</si>
  <si>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</si>
  <si>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</si>
  <si>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</si>
  <si>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</si>
  <si>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</si>
  <si>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</si>
  <si>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</si>
  <si>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</si>
  <si>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</si>
  <si>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</si>
  <si>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</si>
  <si>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</si>
  <si>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</si>
  <si>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</si>
  <si>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</si>
  <si>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</si>
  <si>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</si>
  <si>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</si>
  <si>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</si>
  <si>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</si>
  <si>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</si>
  <si>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</si>
  <si>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</si>
  <si>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</si>
  <si>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</si>
  <si>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</si>
  <si>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</si>
  <si>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</si>
  <si>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</si>
  <si>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</si>
  <si>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</si>
  <si>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</si>
  <si>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</si>
  <si>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</si>
  <si>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</si>
  <si>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</si>
  <si>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</si>
  <si>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</si>
  <si>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</si>
  <si>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</si>
  <si>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</si>
  <si>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</si>
  <si>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</si>
  <si>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</si>
  <si>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</si>
  <si>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</si>
  <si>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</si>
  <si>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</si>
  <si>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</si>
  <si>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</si>
  <si>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</si>
  <si>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</si>
  <si>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</si>
  <si>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</si>
  <si>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</si>
  <si>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</si>
  <si>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</si>
  <si>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</si>
  <si>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</si>
  <si>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</si>
  <si>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</si>
  <si>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</si>
  <si>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</si>
  <si>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</si>
  <si>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</si>
  <si>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</si>
  <si>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</si>
  <si>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</si>
  <si>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</si>
  <si>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</si>
  <si>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</si>
  <si>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</si>
  <si>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</si>
  <si>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</si>
  <si>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</si>
  <si>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</si>
  <si>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</si>
  <si>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</si>
  <si>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</si>
  <si>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</si>
  <si>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</si>
  <si>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</si>
  <si>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</si>
  <si>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</si>
  <si>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</si>
  <si>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</si>
  <si>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</si>
  <si>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</si>
  <si>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</si>
  <si>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</si>
  <si>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</si>
  <si>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</si>
  <si>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</si>
  <si>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</si>
  <si>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</si>
  <si>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</si>
  <si>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</si>
  <si>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</si>
  <si>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</si>
  <si>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</si>
  <si>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</si>
  <si>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</si>
  <si>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</si>
  <si>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</si>
  <si>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</si>
  <si>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</si>
  <si>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</si>
  <si>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</si>
  <si>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</si>
  <si>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</si>
  <si>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</si>
  <si>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</si>
  <si>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</si>
  <si>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</si>
  <si>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</si>
  <si>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</si>
  <si>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</si>
  <si>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</si>
  <si>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</si>
  <si>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</si>
  <si>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</si>
  <si>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</si>
  <si>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</si>
  <si>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</si>
  <si>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</si>
  <si>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</si>
  <si>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</si>
  <si>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</si>
  <si>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</si>
  <si>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</si>
  <si>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</si>
  <si>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</si>
  <si>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</si>
  <si>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</si>
  <si>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</si>
  <si>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</si>
  <si>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</si>
  <si>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</si>
  <si>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</si>
  <si>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</si>
  <si>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</si>
  <si>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</si>
  <si>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</si>
  <si>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</si>
  <si>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</si>
  <si>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</si>
  <si>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</si>
  <si>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</si>
  <si>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</si>
  <si>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</si>
  <si>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</si>
  <si>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</si>
  <si>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</si>
  <si>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</si>
  <si>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</si>
  <si>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</si>
  <si>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</si>
  <si>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</si>
  <si>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</si>
  <si>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</si>
  <si>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</si>
  <si>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</si>
  <si>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</si>
  <si>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</si>
  <si>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</si>
  <si>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</si>
  <si>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</si>
  <si>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</si>
  <si>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</si>
  <si>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</si>
  <si>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</si>
  <si>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</si>
  <si>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</si>
  <si>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</si>
  <si>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</si>
  <si>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</si>
  <si>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</si>
  <si>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</si>
  <si>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</si>
  <si>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</si>
  <si>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</si>
  <si>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</si>
  <si>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</si>
  <si>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</si>
  <si>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</si>
  <si>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</si>
  <si>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</si>
  <si>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</si>
  <si>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</si>
  <si>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</si>
  <si>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</si>
  <si>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</si>
  <si>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</si>
  <si>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</si>
  <si>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</si>
  <si>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</si>
  <si>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</si>
  <si>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</si>
  <si>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</si>
  <si>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</si>
  <si>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</si>
  <si>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</si>
  <si>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</si>
  <si>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</si>
  <si>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</si>
  <si>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</si>
  <si>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</si>
  <si>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</si>
  <si>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</si>
  <si>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</si>
  <si>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</si>
  <si>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</si>
  <si>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</si>
  <si>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</si>
  <si>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</si>
  <si>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</si>
  <si>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</si>
  <si>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</si>
  <si>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</si>
  <si>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</si>
  <si>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</si>
  <si>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</si>
  <si>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</si>
  <si>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</si>
  <si>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</si>
  <si>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</si>
  <si>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</si>
  <si>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</si>
  <si>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</si>
  <si>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</si>
  <si>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</si>
  <si>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</si>
  <si>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</si>
  <si>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</si>
  <si>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</si>
  <si>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</si>
  <si>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</si>
  <si>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</si>
  <si>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</si>
  <si>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</si>
  <si>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</si>
  <si>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</si>
  <si>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</si>
  <si>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</si>
  <si>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</si>
  <si>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</si>
  <si>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</si>
  <si>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</si>
  <si>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</si>
  <si>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</si>
  <si>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</si>
  <si>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</si>
  <si>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</si>
  <si>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</si>
  <si>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</si>
  <si>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</si>
  <si>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</si>
  <si>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</si>
  <si>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</si>
  <si>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</si>
  <si>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</si>
  <si>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</si>
  <si>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</si>
  <si>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</si>
  <si>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</si>
  <si>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</si>
  <si>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</si>
  <si>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</si>
  <si>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</si>
  <si>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</si>
  <si>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</si>
  <si>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</si>
  <si>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</si>
  <si>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</si>
  <si>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</si>
  <si>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</si>
  <si>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</si>
  <si>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</si>
  <si>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</si>
  <si>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</si>
  <si>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</si>
  <si>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</si>
  <si>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</si>
  <si>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</si>
  <si>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</si>
  <si>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</si>
  <si>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</si>
  <si>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</si>
  <si>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</si>
  <si>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</si>
  <si>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</si>
  <si>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</si>
  <si>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</si>
  <si>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</si>
  <si>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</si>
  <si>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</si>
  <si>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</si>
  <si>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</si>
  <si>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</si>
  <si>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</si>
  <si>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</si>
  <si>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</si>
  <si>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</si>
  <si>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</si>
  <si>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</si>
  <si>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</si>
  <si>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</si>
  <si>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</si>
  <si>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</si>
  <si>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</si>
  <si>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</si>
  <si>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</si>
  <si>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</si>
  <si>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</si>
  <si>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</si>
  <si>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</si>
  <si>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</si>
  <si>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</si>
  <si>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</si>
  <si>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</si>
  <si>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</si>
  <si>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</si>
  <si>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</si>
  <si>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</si>
  <si>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</si>
  <si>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</si>
  <si>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</si>
  <si>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</si>
  <si>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</si>
  <si>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</si>
  <si>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</si>
  <si>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</si>
  <si>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</si>
  <si>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</si>
  <si>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</si>
  <si>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</si>
  <si>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</si>
  <si>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</si>
  <si>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</si>
  <si>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</si>
  <si>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</si>
  <si>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</si>
  <si>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</si>
  <si>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</si>
  <si>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</si>
  <si>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</si>
  <si>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</si>
  <si>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</si>
  <si>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</si>
  <si>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</si>
  <si>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</si>
  <si>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</si>
  <si>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</si>
  <si>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</si>
  <si>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</si>
  <si>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</si>
  <si>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</si>
  <si>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</si>
  <si>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</si>
  <si>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</si>
  <si>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</si>
  <si>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</si>
  <si>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</si>
  <si>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</si>
  <si>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</si>
  <si>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</si>
  <si>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</si>
  <si>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</si>
  <si>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</si>
  <si>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</si>
  <si>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</si>
  <si>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</si>
  <si>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</si>
  <si>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</si>
  <si>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</si>
  <si>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</si>
  <si>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</si>
  <si>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</si>
  <si>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</si>
  <si>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</si>
  <si>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</si>
  <si>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</si>
  <si>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</si>
  <si>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</si>
  <si>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</si>
  <si>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</si>
  <si>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</si>
  <si>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</si>
  <si>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</si>
  <si>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</si>
  <si>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</si>
  <si>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</si>
  <si>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</si>
  <si>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</si>
  <si>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</si>
  <si>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</si>
  <si>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</si>
  <si>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</si>
  <si>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</si>
  <si>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</si>
  <si>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</si>
  <si>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</si>
  <si>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</si>
  <si>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</si>
  <si>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</si>
  <si>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</si>
  <si>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</si>
  <si>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</si>
  <si>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</si>
  <si>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</si>
  <si>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</si>
  <si>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</si>
  <si>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</si>
  <si>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</si>
  <si>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</si>
  <si>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</si>
  <si>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</si>
  <si>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</si>
  <si>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</si>
  <si>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</si>
  <si>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</si>
  <si>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</si>
  <si>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</si>
  <si>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</si>
  <si>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</si>
  <si>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</si>
  <si>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</si>
  <si>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</si>
  <si>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</si>
  <si>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</si>
  <si>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</si>
  <si>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</si>
  <si>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</si>
  <si>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</si>
  <si>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</si>
  <si>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</si>
  <si>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</si>
  <si>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</si>
  <si>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</si>
  <si>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</si>
  <si>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</si>
  <si>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</si>
  <si>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</si>
  <si>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</si>
  <si>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</si>
  <si>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</si>
  <si>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</si>
  <si>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</si>
  <si>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</si>
  <si>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</si>
  <si>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</si>
  <si>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</si>
  <si>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</si>
  <si>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</si>
  <si>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</si>
  <si>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</si>
  <si>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</si>
  <si>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</si>
  <si>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</si>
  <si>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</si>
  <si>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</si>
  <si>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</si>
  <si>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</si>
  <si>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</si>
  <si>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</si>
  <si>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</si>
  <si>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</si>
  <si>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</si>
  <si>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</si>
  <si>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</si>
  <si>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</si>
  <si>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</si>
  <si>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</si>
  <si>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</si>
  <si>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</si>
  <si>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</si>
  <si>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</si>
  <si>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</si>
  <si>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</si>
  <si>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</si>
  <si>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</si>
  <si>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</si>
  <si>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</si>
  <si>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</si>
  <si>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</si>
  <si>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</si>
  <si>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</si>
  <si>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</si>
  <si>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</si>
  <si>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</si>
  <si>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</si>
  <si>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</si>
  <si>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</si>
  <si>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</si>
  <si>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</si>
  <si>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</si>
  <si>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</si>
  <si>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</si>
  <si>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</si>
  <si>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</si>
  <si>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</si>
  <si>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</si>
  <si>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</si>
  <si>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</si>
  <si>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</si>
  <si>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</si>
  <si>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</si>
  <si>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</si>
  <si>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</si>
  <si>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</si>
  <si>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</si>
  <si>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</si>
  <si>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</si>
  <si>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</si>
  <si>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</si>
  <si>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</si>
  <si>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</si>
  <si>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</si>
  <si>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</si>
  <si>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</si>
  <si>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</si>
  <si>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</si>
  <si>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</si>
  <si>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</si>
  <si>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</si>
  <si>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</si>
  <si>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</si>
  <si>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</si>
  <si>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</si>
  <si>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</si>
  <si>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</si>
  <si>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</si>
  <si>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</si>
  <si>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</si>
  <si>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</si>
  <si>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</si>
  <si>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</si>
  <si>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</si>
  <si>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</si>
  <si>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</si>
  <si>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</si>
  <si>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</si>
  <si>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</si>
  <si>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</si>
  <si>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</si>
  <si>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</si>
  <si>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</si>
  <si>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</si>
  <si>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</si>
  <si>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</si>
  <si>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</si>
  <si>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</si>
  <si>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</si>
  <si>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</si>
  <si>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</si>
  <si>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</si>
  <si>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</si>
  <si>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</si>
  <si>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</si>
  <si>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</si>
  <si>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</si>
  <si>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</si>
  <si>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</si>
  <si>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</si>
  <si>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</si>
  <si>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</si>
  <si>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</si>
  <si>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</si>
  <si>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</si>
  <si>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</si>
  <si>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</si>
  <si>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</si>
  <si>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</si>
  <si>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</si>
  <si>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</si>
  <si>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</si>
  <si>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</si>
  <si>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</si>
  <si>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</si>
  <si>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</si>
  <si>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</si>
  <si>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</si>
  <si>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</si>
  <si>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</si>
  <si>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</si>
  <si>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</si>
  <si>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</si>
  <si>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</si>
  <si>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</si>
  <si>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</si>
  <si>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</si>
  <si>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</si>
  <si>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</si>
  <si>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</si>
  <si>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</si>
  <si>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</si>
  <si>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</si>
  <si>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</si>
  <si>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</si>
  <si>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</si>
  <si>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</si>
  <si>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</si>
  <si>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</si>
  <si>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</si>
  <si>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</si>
  <si>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</si>
  <si>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</si>
  <si>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</si>
  <si>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</si>
  <si>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</si>
  <si>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</si>
  <si>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</si>
  <si>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</si>
  <si>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</si>
  <si>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</si>
  <si>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</si>
  <si>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</si>
  <si>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</si>
  <si>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</si>
  <si>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</si>
  <si>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</si>
  <si>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</si>
  <si>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</si>
  <si>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</si>
  <si>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</si>
  <si>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</si>
  <si>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</si>
  <si>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</si>
  <si>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</si>
  <si>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</si>
  <si>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</si>
  <si>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</si>
  <si>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</si>
  <si>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</si>
  <si>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</si>
  <si>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</si>
  <si>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</si>
  <si>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</si>
  <si>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</si>
  <si>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</si>
  <si>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</si>
  <si>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</si>
  <si>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</si>
  <si>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</si>
  <si>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</si>
  <si>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</si>
  <si>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</si>
  <si>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</si>
  <si>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</si>
  <si>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</si>
  <si>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</si>
  <si>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</si>
  <si>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</si>
  <si>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</si>
  <si>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</si>
  <si>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</si>
  <si>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</si>
  <si>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</si>
  <si>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</si>
  <si>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</si>
  <si>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</si>
  <si>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</si>
  <si>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</si>
  <si>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</si>
  <si>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</si>
  <si>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</si>
  <si>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</si>
  <si>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</si>
  <si>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</si>
  <si>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</si>
  <si>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</si>
  <si>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</si>
  <si>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</si>
  <si>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</si>
  <si>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</si>
  <si>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</si>
  <si>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</si>
  <si>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</si>
  <si>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</si>
  <si>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</si>
  <si>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</si>
  <si>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</si>
  <si>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</si>
  <si>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</si>
  <si>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</si>
  <si>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</si>
  <si>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</si>
  <si>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</si>
  <si>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</si>
  <si>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</si>
  <si>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</si>
  <si>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</si>
  <si>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</si>
  <si>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</si>
  <si>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</si>
  <si>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</si>
  <si>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</si>
  <si>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</si>
  <si>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</si>
  <si>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</si>
  <si>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</si>
  <si>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</si>
  <si>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</si>
  <si>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</si>
  <si>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</si>
  <si>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</si>
  <si>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</si>
  <si>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</si>
  <si>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</si>
  <si>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</si>
  <si>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</si>
  <si>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</si>
  <si>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</si>
  <si>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</si>
  <si>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</si>
  <si>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</si>
  <si>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</si>
  <si>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</si>
  <si>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</si>
  <si>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</si>
  <si>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</si>
  <si>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</si>
  <si>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</si>
  <si>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</si>
  <si>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</si>
  <si>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</si>
  <si>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</si>
  <si>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</si>
  <si>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</si>
  <si>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</si>
  <si>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</si>
  <si>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</si>
  <si>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</si>
  <si>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</si>
  <si>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</si>
  <si>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</si>
  <si>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</si>
  <si>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</si>
  <si>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</si>
  <si>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</si>
  <si>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</si>
  <si>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</si>
  <si>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</si>
  <si>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</si>
  <si>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</si>
  <si>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</si>
  <si>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</si>
  <si>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</si>
  <si>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</si>
  <si>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</si>
  <si>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</si>
  <si>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</si>
  <si>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</si>
  <si>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</si>
  <si>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</si>
  <si>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</si>
  <si>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</si>
  <si>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</si>
  <si>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</si>
  <si>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</si>
  <si>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</si>
  <si>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</si>
  <si>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</si>
  <si>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</si>
  <si>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</si>
  <si>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</si>
  <si>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</si>
  <si>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</si>
  <si>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</si>
  <si>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</si>
  <si>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</si>
  <si>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</si>
  <si>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</si>
  <si>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</si>
  <si>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</si>
  <si>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</si>
  <si>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</si>
  <si>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</si>
  <si>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</si>
  <si>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</si>
  <si>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</si>
  <si>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</si>
  <si>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</si>
  <si>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</si>
  <si>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</si>
  <si>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</si>
  <si>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</si>
  <si>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</si>
  <si>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</si>
  <si>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</si>
  <si>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</si>
  <si>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</si>
  <si>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</si>
  <si>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</si>
  <si>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</si>
  <si>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</si>
  <si>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</si>
  <si>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</si>
  <si>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</si>
  <si>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</si>
  <si>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</si>
  <si>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</si>
  <si>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</si>
  <si>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</si>
  <si>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</si>
  <si>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</si>
  <si>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</si>
  <si>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</si>
  <si>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</si>
  <si>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</si>
  <si>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</si>
  <si>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</si>
  <si>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</si>
  <si>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</si>
  <si>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</si>
  <si>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</si>
  <si>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</si>
  <si>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</si>
  <si>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</si>
  <si>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</si>
  <si>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</si>
  <si>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</si>
  <si>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</si>
  <si>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</si>
  <si>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</si>
  <si>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</si>
  <si>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</si>
  <si>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</si>
  <si>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</si>
  <si>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</si>
  <si>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</si>
  <si>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</si>
  <si>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</si>
  <si>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</si>
  <si>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</si>
  <si>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</si>
  <si>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</si>
  <si>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</si>
  <si>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</si>
  <si>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</si>
  <si>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</si>
  <si>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</si>
  <si>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</si>
  <si>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</si>
  <si>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</si>
  <si>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</si>
  <si>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</si>
  <si>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</si>
  <si>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</si>
  <si>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</si>
  <si>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</si>
  <si>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</si>
  <si>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</si>
  <si>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</si>
  <si>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</si>
  <si>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</si>
  <si>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</si>
  <si>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</si>
  <si>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</si>
  <si>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</si>
  <si>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</si>
  <si>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</si>
  <si>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</si>
  <si>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</si>
  <si>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</si>
  <si>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</si>
  <si>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</si>
  <si>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</si>
  <si>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</si>
  <si>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</si>
  <si>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</si>
  <si>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</si>
  <si>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</si>
  <si>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</si>
  <si>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</si>
  <si>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</si>
  <si>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</si>
  <si>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</si>
  <si>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</si>
  <si>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</si>
  <si>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</si>
  <si>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</si>
  <si>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</si>
  <si>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</si>
  <si>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</si>
  <si>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</si>
  <si>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</si>
  <si>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</si>
  <si>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</si>
  <si>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</si>
  <si>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</si>
  <si>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</si>
  <si>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</si>
  <si>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</si>
  <si>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</si>
  <si>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</si>
  <si>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</si>
  <si>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</si>
  <si>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</si>
  <si>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</si>
  <si>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</si>
  <si>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</si>
  <si>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</si>
  <si>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</si>
  <si>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</si>
  <si>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</si>
  <si>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</si>
  <si>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</si>
  <si>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</si>
  <si>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</si>
  <si>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</si>
  <si>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</si>
  <si>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</si>
  <si>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</si>
  <si>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</si>
  <si>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</si>
  <si>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</si>
  <si>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</si>
  <si>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</si>
  <si>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</si>
  <si>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</si>
  <si>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</si>
  <si>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</si>
  <si>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</si>
  <si>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</si>
  <si>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</si>
  <si>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</si>
  <si>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</si>
  <si>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</si>
  <si>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</si>
  <si>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</si>
  <si>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</si>
  <si>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</si>
  <si>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</si>
  <si>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</si>
  <si>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</si>
  <si>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</si>
  <si>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</si>
  <si>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</si>
  <si>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</si>
  <si>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</si>
  <si>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</si>
  <si>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</si>
  <si>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</si>
  <si>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</si>
  <si>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</si>
  <si>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</si>
  <si>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</si>
  <si>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</si>
  <si>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</si>
  <si>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</si>
  <si>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</si>
  <si>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</si>
  <si>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</si>
  <si>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</si>
  <si>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</si>
  <si>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</si>
  <si>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</si>
  <si>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</si>
  <si>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</si>
  <si>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</si>
  <si>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</si>
  <si>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</si>
  <si>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</si>
  <si>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</si>
  <si>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</si>
  <si>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</si>
  <si>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</si>
  <si>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</si>
  <si>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</si>
  <si>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</si>
  <si>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</si>
  <si>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</si>
  <si>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</si>
  <si>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</si>
  <si>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</si>
  <si>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</si>
  <si>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</si>
  <si>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</si>
  <si>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</si>
  <si>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</si>
  <si>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</si>
  <si>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</si>
  <si>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</si>
  <si>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</si>
  <si>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</si>
  <si>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</si>
  <si>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</si>
  <si>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</si>
  <si>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</si>
  <si>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</si>
  <si>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</si>
  <si>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</si>
  <si>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</si>
  <si>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</si>
  <si>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</si>
  <si>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</si>
  <si>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</si>
  <si>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</si>
  <si>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</si>
  <si>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</si>
  <si>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</si>
  <si>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</si>
  <si>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</si>
  <si>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</si>
  <si>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</si>
  <si>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</si>
  <si>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</si>
  <si>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</si>
  <si>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</si>
  <si>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</si>
  <si>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</si>
  <si>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</si>
  <si>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</si>
  <si>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</si>
  <si>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</si>
  <si>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</si>
  <si>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</si>
  <si>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</si>
  <si>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</si>
  <si>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</si>
  <si>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</si>
  <si>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</si>
  <si>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</si>
  <si>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</si>
  <si>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</si>
  <si>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</si>
  <si>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</si>
  <si>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</si>
  <si>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</si>
  <si>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</si>
  <si>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</si>
  <si>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</si>
  <si>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</si>
  <si>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</si>
  <si>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</si>
  <si>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</si>
  <si>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</si>
  <si>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</si>
  <si>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</si>
  <si>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</si>
  <si>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</si>
  <si>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</si>
  <si>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</si>
  <si>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</si>
  <si>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</si>
  <si>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</si>
  <si>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</si>
  <si>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</si>
  <si>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</si>
  <si>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</si>
  <si>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</si>
  <si>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</si>
  <si>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</si>
  <si>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</si>
  <si>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</si>
  <si>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</si>
  <si>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</si>
  <si>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</si>
  <si>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</si>
  <si>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</si>
  <si>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</si>
  <si>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</si>
  <si>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</si>
  <si>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</si>
  <si>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</si>
  <si>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</si>
  <si>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</si>
  <si>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</si>
  <si>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</si>
  <si>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</si>
  <si>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</si>
  <si>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</si>
  <si>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</si>
  <si>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</si>
  <si>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</si>
  <si>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</si>
  <si>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</si>
  <si>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</si>
  <si>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</si>
  <si>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</si>
  <si>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</si>
  <si>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</si>
  <si>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</si>
  <si>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</si>
  <si>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</si>
  <si>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</si>
  <si>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</si>
  <si>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</si>
  <si>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</si>
  <si>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</si>
  <si>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</si>
  <si>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</si>
  <si>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</si>
  <si>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</si>
  <si>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</si>
  <si>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</si>
  <si>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</si>
  <si>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</si>
  <si>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</si>
  <si>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</si>
  <si>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</si>
  <si>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</si>
  <si>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</si>
  <si>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</si>
  <si>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</si>
  <si>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</si>
  <si>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</si>
  <si>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</si>
  <si>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</si>
  <si>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</si>
  <si>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</si>
  <si>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</si>
  <si>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</si>
  <si>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</si>
  <si>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</si>
  <si>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</si>
  <si>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</si>
  <si>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</si>
  <si>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</si>
  <si>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</si>
  <si>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</si>
  <si>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</si>
  <si>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</si>
  <si>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</si>
  <si>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</si>
  <si>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</si>
  <si>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</si>
  <si>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</si>
  <si>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</si>
  <si>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</si>
  <si>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</si>
  <si>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</si>
  <si>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</si>
  <si>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</si>
  <si>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</si>
  <si>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</si>
  <si>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</si>
  <si>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</si>
  <si>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</si>
  <si>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</si>
  <si>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</si>
  <si>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</si>
  <si>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</si>
  <si>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</si>
  <si>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</si>
  <si>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</si>
  <si>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</si>
  <si>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</si>
  <si>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</si>
  <si>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</si>
  <si>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</si>
  <si>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</si>
  <si>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</si>
  <si>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</si>
  <si>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</si>
  <si>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</si>
  <si>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</si>
  <si>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</si>
  <si>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</si>
  <si>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</si>
  <si>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</si>
  <si>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</si>
  <si>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</si>
  <si>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</si>
  <si>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</si>
  <si>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</si>
  <si>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</si>
  <si>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</si>
  <si>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</si>
  <si>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</si>
  <si>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</si>
  <si>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</si>
  <si>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</si>
  <si>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</si>
  <si>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</si>
  <si>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</si>
  <si>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</si>
  <si>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</si>
  <si>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</si>
  <si>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</si>
  <si>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</si>
  <si>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</si>
  <si>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</si>
  <si>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</si>
  <si>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</si>
  <si>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</si>
  <si>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</si>
  <si>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</si>
  <si>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</si>
  <si>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</si>
  <si>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</si>
  <si>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</si>
  <si>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</si>
  <si>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</si>
  <si>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</si>
  <si>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</si>
  <si>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</si>
  <si>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</si>
  <si>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</si>
  <si>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</si>
  <si>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</si>
  <si>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</si>
  <si>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</si>
  <si>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</si>
  <si>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</si>
  <si>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</si>
  <si>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</si>
  <si>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</si>
  <si>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</si>
  <si>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</si>
  <si>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</si>
  <si>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</si>
  <si>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</si>
  <si>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</si>
  <si>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</si>
  <si>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</si>
  <si>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</si>
  <si>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</si>
  <si>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</si>
  <si>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</si>
  <si>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</si>
  <si>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</si>
  <si>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</si>
  <si>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</si>
  <si>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</si>
  <si>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</si>
  <si>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</si>
  <si>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</si>
  <si>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</si>
  <si>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</si>
  <si>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</si>
  <si>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</si>
  <si>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</si>
  <si>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</si>
  <si>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</si>
  <si>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</si>
  <si>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</si>
  <si>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</si>
  <si>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</si>
  <si>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</si>
  <si>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</si>
  <si>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</si>
  <si>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</si>
  <si>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</si>
  <si>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</si>
  <si>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</si>
  <si>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</si>
  <si>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</si>
  <si>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</si>
  <si>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</si>
  <si>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</si>
  <si>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</si>
  <si>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</si>
  <si>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</si>
  <si>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</si>
  <si>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</si>
  <si>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</si>
  <si>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</si>
  <si>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</si>
  <si>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</si>
  <si>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</si>
  <si>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</si>
  <si>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</si>
  <si>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</si>
  <si>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</si>
  <si>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</si>
  <si>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</si>
  <si>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</si>
  <si>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</si>
  <si>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</si>
  <si>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</si>
  <si>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</si>
  <si>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</si>
  <si>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</si>
  <si>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</si>
  <si>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</si>
  <si>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</si>
  <si>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</si>
  <si>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</si>
  <si>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</si>
  <si>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</si>
  <si>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</si>
  <si>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</si>
  <si>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</si>
  <si>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</si>
  <si>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</si>
  <si>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</si>
  <si>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</si>
  <si>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</si>
  <si>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</si>
  <si>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</si>
  <si>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</si>
  <si>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</si>
  <si>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</si>
  <si>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</si>
  <si>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</si>
  <si>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</si>
  <si>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</si>
  <si>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</si>
  <si>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</si>
  <si>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</si>
  <si>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</si>
  <si>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</si>
  <si>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</si>
  <si>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</si>
  <si>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</si>
  <si>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</si>
  <si>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</si>
  <si>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</si>
  <si>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</si>
  <si>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</si>
  <si>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</si>
  <si>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</si>
  <si>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</si>
  <si>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</si>
  <si>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</si>
  <si>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</si>
  <si>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</si>
  <si>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</si>
  <si>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</si>
  <si>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</si>
  <si>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</si>
  <si>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</si>
  <si>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</si>
  <si>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</si>
  <si>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</si>
  <si>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</si>
  <si>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</si>
  <si>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</si>
  <si>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</si>
  <si>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</si>
  <si>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</si>
  <si>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</si>
  <si>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</si>
  <si>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</si>
  <si>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</si>
  <si>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</si>
  <si>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</si>
  <si>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</si>
  <si>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</si>
  <si>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</si>
  <si>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</si>
  <si>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</si>
  <si>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</si>
  <si>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</si>
  <si>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</si>
  <si>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</si>
  <si>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</si>
  <si>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</si>
  <si>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</si>
  <si>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</si>
  <si>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</si>
  <si>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</si>
  <si>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</si>
  <si>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</si>
  <si>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</si>
  <si>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</si>
  <si>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</si>
  <si>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</si>
  <si>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</si>
  <si>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</si>
  <si>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</si>
  <si>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</si>
  <si>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</si>
  <si>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</si>
  <si>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</si>
  <si>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</si>
  <si>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</si>
  <si>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</si>
  <si>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</si>
  <si>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</si>
  <si>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</si>
  <si>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</si>
  <si>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</si>
  <si>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</si>
  <si>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</si>
  <si>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</si>
  <si>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</si>
  <si>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</si>
  <si>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</si>
  <si>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</si>
  <si>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</si>
  <si>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</si>
  <si>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</si>
  <si>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</si>
  <si>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</si>
  <si>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</si>
  <si>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</si>
  <si>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</si>
  <si>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</si>
  <si>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</si>
  <si>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</si>
  <si>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</si>
  <si>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</si>
  <si>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</si>
  <si>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</si>
  <si>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</si>
  <si>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</si>
  <si>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</si>
  <si>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</si>
  <si>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</si>
  <si>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</si>
  <si>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</si>
  <si>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</si>
  <si>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</si>
  <si>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</si>
  <si>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</si>
  <si>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</si>
  <si>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</si>
  <si>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</si>
  <si>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</si>
  <si>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</si>
  <si>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</si>
  <si>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</si>
  <si>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</si>
  <si>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</si>
  <si>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</si>
  <si>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</si>
  <si>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</si>
  <si>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</si>
  <si>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</si>
  <si>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</si>
  <si>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</si>
  <si>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</si>
  <si>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</si>
  <si>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</si>
  <si>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</si>
  <si>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</si>
  <si>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</si>
  <si>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</si>
  <si>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</si>
  <si>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</si>
  <si>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</si>
  <si>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</si>
  <si>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</si>
  <si>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</si>
  <si>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</si>
  <si>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</si>
  <si>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</si>
  <si>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</si>
  <si>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</si>
  <si>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</si>
  <si>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</si>
  <si>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</si>
  <si>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</si>
  <si>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</si>
  <si>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</si>
  <si>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</si>
  <si>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</si>
  <si>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</si>
  <si>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</si>
  <si>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</si>
  <si>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</si>
  <si>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</si>
  <si>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</si>
  <si>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</si>
  <si>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</si>
  <si>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</si>
  <si>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</si>
  <si>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</si>
  <si>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</si>
  <si>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</si>
  <si>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</si>
  <si>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</si>
  <si>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</si>
  <si>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</si>
  <si>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</si>
  <si>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</si>
  <si>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</si>
  <si>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</si>
  <si>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</si>
  <si>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</si>
  <si>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</si>
  <si>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</si>
  <si>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</si>
  <si>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</si>
  <si>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</si>
  <si>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</si>
  <si>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</si>
  <si>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</si>
  <si>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</si>
  <si>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</si>
  <si>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</si>
  <si>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</si>
  <si>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</si>
  <si>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</si>
  <si>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</si>
  <si>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</si>
  <si>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</si>
  <si>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</si>
  <si>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</si>
  <si>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</si>
  <si>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</si>
  <si>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</si>
  <si>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</si>
  <si>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</si>
  <si>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</si>
  <si>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</si>
  <si>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</si>
  <si>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</si>
  <si>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</si>
  <si>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</si>
  <si>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</si>
  <si>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</si>
  <si>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</si>
  <si>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</si>
  <si>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</si>
  <si>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</si>
  <si>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</si>
  <si>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</si>
  <si>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</si>
  <si>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</si>
  <si>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</si>
  <si>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</si>
  <si>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</si>
  <si>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</si>
  <si>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</si>
  <si>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</si>
  <si>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</si>
  <si>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</si>
  <si>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</si>
  <si>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</si>
  <si>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</si>
  <si>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</si>
  <si>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</si>
  <si>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</si>
  <si>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</si>
  <si>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</si>
  <si>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</si>
  <si>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</si>
  <si>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</si>
  <si>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</si>
  <si>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</si>
  <si>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</si>
  <si>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</si>
  <si>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</si>
  <si>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</si>
  <si>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</si>
  <si>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</si>
  <si>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</si>
  <si>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</si>
  <si>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</si>
  <si>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</si>
  <si>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</si>
  <si>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</si>
  <si>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</si>
  <si>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</si>
  <si>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</si>
  <si>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</si>
  <si>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</si>
  <si>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</si>
  <si>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</si>
  <si>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</si>
  <si>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</si>
  <si>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</si>
  <si>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</si>
  <si>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</si>
  <si>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</si>
  <si>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</si>
  <si>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</si>
  <si>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</si>
  <si>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</si>
  <si>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</si>
  <si>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</si>
  <si>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</si>
  <si>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</si>
  <si>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</si>
  <si>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</si>
  <si>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</si>
  <si>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</si>
  <si>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</si>
  <si>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</si>
  <si>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</si>
  <si>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</si>
  <si>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</si>
  <si>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</si>
  <si>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</si>
  <si>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</si>
  <si>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</si>
  <si>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</si>
  <si>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</si>
  <si>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</si>
  <si>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</si>
  <si>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</si>
  <si>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</si>
  <si>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</si>
  <si>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</si>
  <si>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</si>
  <si>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</si>
  <si>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</si>
  <si>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</si>
  <si>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</si>
  <si>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</si>
  <si>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</si>
  <si>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</si>
  <si>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</si>
  <si>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</si>
  <si>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</si>
  <si>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</si>
  <si>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</si>
  <si>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</si>
  <si>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</si>
  <si>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</si>
  <si>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</si>
  <si>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</si>
  <si>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</si>
  <si>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</si>
  <si>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</si>
  <si>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</si>
  <si>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</si>
  <si>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</si>
  <si>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</si>
  <si>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</si>
  <si>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</si>
  <si>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</si>
  <si>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</si>
  <si>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</si>
  <si>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</si>
  <si>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</si>
  <si>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</si>
  <si>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</si>
  <si>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</si>
  <si>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</si>
  <si>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</si>
  <si>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</si>
  <si>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</si>
  <si>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</si>
  <si>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</si>
  <si>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</si>
  <si>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</si>
  <si>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</si>
  <si>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</si>
  <si>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</si>
  <si>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</si>
  <si>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</si>
  <si>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</si>
  <si>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</si>
  <si>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</si>
  <si>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</si>
  <si>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</si>
  <si>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</si>
  <si>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</si>
  <si>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</si>
  <si>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</si>
  <si>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</si>
  <si>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</si>
  <si>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</si>
  <si>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</si>
  <si>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</si>
  <si>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</si>
  <si>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</si>
  <si>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</si>
  <si>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</si>
  <si>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</si>
  <si>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</si>
  <si>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</si>
  <si>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</si>
  <si>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</si>
  <si>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</si>
  <si>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</si>
  <si>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</si>
  <si>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</si>
  <si>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</si>
  <si>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</si>
  <si>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</si>
  <si>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</si>
  <si>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</si>
  <si>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</si>
  <si>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</si>
  <si>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</si>
  <si>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</si>
  <si>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</si>
  <si>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</si>
  <si>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</si>
  <si>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</si>
  <si>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</si>
  <si>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</si>
  <si>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</si>
  <si>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</si>
  <si>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</si>
  <si>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</si>
  <si>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</si>
  <si>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</si>
  <si>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</si>
  <si>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</si>
  <si>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</si>
  <si>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</si>
  <si>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</si>
  <si>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</si>
  <si>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</si>
  <si>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</si>
  <si>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</si>
  <si>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</si>
  <si>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</si>
  <si>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</si>
  <si>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</si>
  <si>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</si>
  <si>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</si>
  <si>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</si>
  <si>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</si>
  <si>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</si>
  <si>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</si>
  <si>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</si>
  <si>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</si>
  <si>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</si>
  <si>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</si>
  <si>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</si>
  <si>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</si>
  <si>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</si>
  <si>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</si>
  <si>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</si>
  <si>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</si>
  <si>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</si>
  <si>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</si>
  <si>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</si>
  <si>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</si>
  <si>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</si>
  <si>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</si>
  <si>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</si>
  <si>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</si>
  <si>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</si>
  <si>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</si>
  <si>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</si>
  <si>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</si>
  <si>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</si>
  <si>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</si>
  <si>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</si>
  <si>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</si>
  <si>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</si>
  <si>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</si>
  <si>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</si>
  <si>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</si>
  <si>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</si>
  <si>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</si>
  <si>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</si>
  <si>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</si>
  <si>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</si>
  <si>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</si>
  <si>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</si>
  <si>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</si>
  <si>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</si>
  <si>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</si>
  <si>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</si>
  <si>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</si>
  <si>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</si>
  <si>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</si>
  <si>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</si>
  <si>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</si>
  <si>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</si>
  <si>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</si>
  <si>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</si>
  <si>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</si>
  <si>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</si>
  <si>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</si>
  <si>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</si>
  <si>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</si>
  <si>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</si>
  <si>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</si>
  <si>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</si>
  <si>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</si>
  <si>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</si>
  <si>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</si>
  <si>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</si>
  <si>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</si>
  <si>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</si>
  <si>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</si>
  <si>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</si>
  <si>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</si>
  <si>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</si>
  <si>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</si>
  <si>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</si>
  <si>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</si>
  <si>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</si>
  <si>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</si>
  <si>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</si>
  <si>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</si>
  <si>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</si>
  <si>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</si>
  <si>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</si>
  <si>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</si>
  <si>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</si>
  <si>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</si>
  <si>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</si>
  <si>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</si>
  <si>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</si>
  <si>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</si>
  <si>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</si>
  <si>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</si>
  <si>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</si>
  <si>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</si>
  <si>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</si>
  <si>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</si>
  <si>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</si>
  <si>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</si>
  <si>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</si>
  <si>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</si>
  <si>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</si>
  <si>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</si>
  <si>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</si>
  <si>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</si>
  <si>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</si>
  <si>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</si>
  <si>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</si>
  <si>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</si>
  <si>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</si>
  <si>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</si>
  <si>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</si>
  <si>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</si>
  <si>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</si>
  <si>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</si>
  <si>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</si>
  <si>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</si>
  <si>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</si>
  <si>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</si>
  <si>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</si>
  <si>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</si>
  <si>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</si>
  <si>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</si>
  <si>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</si>
  <si>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</si>
  <si>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</si>
  <si>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</si>
  <si>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</si>
  <si>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</si>
  <si>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</si>
  <si>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</si>
  <si>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</si>
  <si>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</si>
  <si>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</si>
  <si>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</si>
  <si>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</si>
  <si>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</si>
  <si>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</si>
  <si>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</si>
  <si>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</si>
  <si>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</si>
  <si>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</si>
  <si>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</si>
  <si>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</si>
  <si>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</si>
  <si>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</si>
  <si>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</si>
  <si>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</si>
  <si>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</si>
  <si>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</si>
  <si>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</si>
  <si>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</si>
  <si>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</si>
  <si>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</si>
  <si>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</si>
  <si>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</si>
  <si>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</si>
  <si>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</si>
  <si>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</si>
  <si>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</si>
  <si>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</si>
  <si>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</si>
  <si>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</si>
  <si>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</si>
  <si>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</si>
  <si>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</si>
  <si>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</si>
  <si>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</si>
  <si>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</si>
  <si>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</si>
  <si>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</si>
  <si>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</si>
  <si>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</si>
  <si>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</si>
  <si>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</si>
  <si>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</si>
  <si>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</si>
  <si>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</si>
  <si>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</si>
  <si>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</si>
  <si>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</si>
  <si>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</si>
  <si>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</si>
  <si>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</si>
  <si>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</si>
  <si>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</si>
  <si>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</si>
  <si>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</si>
  <si>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</si>
  <si>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</si>
  <si>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</si>
  <si>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</si>
  <si>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</si>
  <si>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</si>
  <si>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</si>
  <si>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</si>
  <si>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</si>
  <si>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</si>
  <si>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</si>
  <si>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</si>
  <si>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</si>
  <si>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</si>
  <si>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</si>
  <si>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</si>
  <si>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</si>
  <si>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</si>
  <si>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</si>
  <si>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</si>
  <si>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</si>
  <si>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</si>
  <si>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</si>
  <si>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</si>
  <si>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</si>
  <si>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</si>
  <si>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</si>
  <si>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</si>
  <si>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</si>
  <si>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</si>
  <si>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</si>
  <si>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</si>
  <si>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</si>
  <si>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</si>
  <si>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</si>
  <si>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</si>
  <si>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</si>
  <si>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</si>
  <si>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</si>
  <si>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</si>
  <si>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</si>
  <si>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</si>
  <si>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</si>
  <si>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</si>
  <si>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</si>
  <si>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</si>
  <si>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</si>
  <si>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</si>
  <si>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</si>
  <si>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</si>
  <si>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</si>
  <si>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</si>
  <si>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</si>
  <si>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</si>
  <si>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</si>
  <si>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</si>
  <si>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</si>
  <si>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</si>
  <si>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</si>
  <si>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</si>
  <si>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</si>
  <si>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</si>
  <si>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</si>
  <si>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</si>
  <si>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</si>
  <si>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</si>
  <si>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</si>
  <si>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</si>
  <si>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</si>
  <si>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</si>
  <si>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</si>
  <si>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</si>
  <si>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</si>
  <si>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</si>
  <si>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</si>
  <si>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</si>
  <si>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</si>
  <si>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</si>
  <si>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</si>
  <si>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</si>
  <si>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</si>
  <si>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</si>
  <si>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</si>
  <si>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</si>
  <si>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</si>
  <si>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</si>
  <si>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</si>
  <si>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</si>
  <si>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</si>
  <si>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</si>
  <si>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</si>
  <si>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</si>
  <si>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</si>
  <si>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</si>
  <si>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</si>
  <si>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</si>
  <si>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</si>
  <si>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</si>
  <si>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</si>
  <si>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</si>
  <si>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</si>
  <si>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</si>
  <si>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</si>
  <si>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</si>
  <si>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</si>
  <si>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</si>
  <si>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</si>
  <si>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</si>
  <si>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</si>
  <si>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</si>
  <si>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</si>
  <si>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</si>
  <si>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</si>
  <si>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</si>
  <si>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</si>
  <si>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</si>
  <si>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</si>
  <si>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</si>
  <si>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</si>
  <si>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</si>
  <si>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</si>
  <si>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</si>
  <si>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</si>
  <si>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</si>
  <si>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</si>
  <si>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</si>
  <si>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</si>
  <si>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</si>
  <si>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</si>
  <si>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</si>
  <si>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</si>
  <si>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</si>
  <si>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</si>
  <si>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</si>
  <si>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</si>
  <si>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</si>
  <si>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</si>
  <si>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</si>
  <si>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</si>
  <si>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</si>
  <si>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</si>
  <si>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</si>
  <si>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</si>
  <si>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</si>
  <si>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</si>
  <si>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</si>
  <si>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</si>
  <si>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</si>
  <si>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</si>
  <si>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</si>
  <si>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</si>
  <si>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</si>
  <si>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</si>
  <si>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</si>
  <si>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</si>
  <si>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</si>
  <si>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</si>
  <si>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</si>
  <si>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</si>
  <si>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</si>
  <si>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</si>
  <si>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</si>
  <si>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</si>
  <si>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</si>
  <si>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</si>
  <si>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</si>
  <si>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</si>
  <si>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</si>
  <si>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</si>
  <si>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</si>
  <si>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</si>
  <si>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</si>
  <si>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</si>
  <si>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</si>
  <si>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</si>
  <si>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</si>
  <si>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</si>
  <si>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</si>
  <si>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</si>
  <si>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</si>
  <si>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</si>
  <si>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</si>
  <si>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</si>
  <si>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</si>
  <si>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</si>
  <si>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</si>
  <si>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</si>
  <si>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</si>
  <si>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</si>
  <si>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</si>
  <si>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</si>
  <si>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</si>
  <si>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</si>
  <si>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</si>
  <si>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</si>
  <si>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</si>
  <si>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</si>
  <si>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</si>
  <si>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</si>
  <si>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</si>
  <si>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</si>
  <si>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</si>
  <si>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</si>
  <si>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</si>
  <si>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</si>
  <si>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</si>
  <si>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</si>
  <si>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</si>
  <si>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</si>
  <si>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</si>
  <si>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</si>
  <si>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</si>
  <si>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</si>
  <si>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</si>
  <si>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</si>
  <si>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</si>
  <si>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</si>
  <si>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</si>
  <si>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</si>
  <si>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</si>
  <si>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</si>
  <si>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</si>
  <si>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</si>
  <si>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</si>
  <si>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</si>
  <si>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</si>
  <si>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</si>
  <si>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</si>
  <si>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</si>
  <si>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</si>
  <si>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</si>
  <si>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</si>
  <si>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</si>
  <si>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</si>
  <si>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</si>
  <si>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</si>
  <si>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</si>
  <si>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</si>
  <si>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</si>
  <si>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</si>
  <si>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</si>
  <si>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</si>
  <si>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</si>
  <si>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</si>
  <si>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</si>
  <si>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</si>
  <si>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</si>
  <si>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</si>
  <si>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</si>
  <si>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</si>
  <si>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</si>
  <si>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</si>
  <si>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</si>
  <si>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</si>
  <si>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</si>
  <si>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</si>
  <si>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</si>
  <si>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</si>
  <si>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</si>
  <si>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</si>
  <si>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</si>
  <si>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</si>
  <si>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</si>
  <si>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</si>
  <si>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</si>
  <si>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</si>
  <si>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</si>
  <si>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</si>
  <si>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</si>
  <si>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</si>
  <si>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</si>
  <si>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</si>
  <si>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</si>
  <si>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</si>
  <si>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</si>
  <si>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</si>
  <si>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</si>
  <si>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</si>
  <si>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</si>
  <si>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</si>
  <si>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</si>
  <si>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</si>
  <si>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</si>
  <si>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</si>
  <si>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</si>
  <si>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</si>
  <si>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</si>
  <si>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</si>
  <si>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</si>
  <si>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</si>
  <si>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</si>
  <si>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</si>
  <si>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</si>
  <si>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</si>
  <si>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</si>
  <si>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</si>
  <si>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</si>
  <si>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</si>
  <si>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</si>
  <si>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</si>
  <si>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</si>
  <si>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</si>
  <si>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</si>
  <si>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</si>
  <si>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</si>
  <si>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</si>
  <si>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</si>
  <si>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</si>
  <si>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</si>
  <si>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</si>
  <si>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</si>
  <si>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</si>
  <si>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</si>
  <si>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</si>
  <si>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</si>
  <si>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</si>
  <si>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</si>
  <si>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</si>
  <si>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</si>
  <si>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</si>
  <si>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</si>
  <si>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</si>
  <si>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</si>
  <si>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</si>
  <si>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</si>
  <si>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</si>
  <si>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</si>
  <si>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</si>
  <si>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</si>
  <si>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</si>
  <si>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</si>
  <si>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</si>
  <si>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</si>
  <si>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</si>
  <si>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</si>
  <si>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</si>
  <si>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</si>
  <si>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</si>
  <si>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</si>
  <si>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</si>
  <si>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</si>
  <si>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</si>
  <si>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</si>
  <si>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</si>
  <si>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</si>
  <si>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</si>
  <si>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</si>
  <si>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</si>
  <si>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</si>
  <si>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</si>
  <si>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</si>
  <si>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</si>
  <si>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</si>
  <si>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</si>
  <si>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</si>
  <si>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</si>
  <si>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</si>
  <si>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</si>
  <si>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</si>
  <si>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</si>
  <si>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</si>
  <si>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</si>
  <si>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</si>
  <si>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</si>
  <si>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</si>
  <si>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</si>
  <si>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</si>
  <si>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</si>
  <si>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</si>
  <si>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</si>
  <si>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</si>
  <si>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</si>
  <si>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</si>
  <si>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</si>
  <si>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</si>
  <si>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</si>
  <si>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</si>
  <si>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</si>
  <si>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</si>
  <si>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</si>
  <si>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</si>
  <si>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</si>
  <si>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</si>
  <si>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</si>
  <si>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</si>
  <si>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</si>
  <si>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</si>
  <si>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</si>
  <si>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</si>
  <si>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</si>
  <si>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</si>
  <si>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</si>
  <si>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</si>
  <si>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</si>
  <si>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</si>
  <si>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</si>
  <si>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</si>
  <si>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</si>
  <si>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</si>
  <si>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</si>
  <si>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</si>
  <si>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</si>
  <si>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</si>
  <si>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</si>
  <si>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</si>
  <si>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</si>
  <si>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</si>
  <si>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</si>
  <si>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</si>
  <si>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</si>
  <si>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</si>
  <si>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</si>
  <si>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</si>
  <si>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</si>
  <si>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</si>
  <si>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</si>
  <si>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</si>
  <si>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</si>
  <si>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</si>
  <si>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</si>
  <si>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</si>
  <si>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</si>
  <si>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</si>
  <si>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</si>
  <si>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</si>
  <si>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</si>
  <si>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</si>
  <si>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</si>
  <si>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</si>
  <si>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</si>
  <si>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</si>
  <si>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</si>
  <si>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</si>
  <si>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</si>
  <si>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</si>
  <si>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</si>
  <si>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</si>
  <si>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</si>
  <si>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</si>
  <si>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</si>
  <si>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</si>
  <si>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</si>
  <si>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</si>
  <si>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</si>
  <si>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</si>
  <si>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</si>
  <si>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</si>
  <si>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</si>
  <si>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</si>
  <si>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</si>
  <si>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</si>
  <si>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</si>
  <si>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</si>
  <si>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</si>
  <si>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</si>
  <si>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</si>
  <si>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</si>
  <si>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</si>
  <si>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</si>
  <si>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</si>
  <si>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</si>
  <si>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</si>
  <si>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</si>
  <si>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</si>
  <si>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</si>
  <si>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</si>
  <si>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</si>
  <si>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</si>
  <si>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</si>
  <si>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</si>
  <si>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</si>
  <si>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</si>
  <si>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</si>
  <si>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</si>
  <si>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</si>
  <si>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</si>
  <si>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</si>
  <si>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</si>
  <si>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</si>
  <si>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</si>
  <si>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</si>
  <si>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</si>
  <si>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</si>
  <si>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</si>
  <si>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</si>
  <si>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</si>
  <si>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</si>
  <si>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</si>
  <si>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</si>
  <si>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</si>
  <si>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</si>
  <si>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</si>
  <si>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</si>
  <si>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</si>
  <si>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</si>
  <si>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</si>
  <si>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</si>
  <si>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</si>
  <si>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</si>
  <si>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</si>
  <si>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</si>
  <si>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</si>
  <si>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</si>
  <si>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</si>
  <si>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</si>
  <si>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</si>
  <si>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</si>
  <si>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</si>
  <si>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</si>
  <si>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</si>
  <si>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</si>
  <si>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</si>
  <si>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</si>
  <si>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</si>
  <si>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</si>
  <si>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</si>
  <si>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</si>
  <si>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</si>
  <si>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</si>
  <si>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</si>
  <si>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</si>
  <si>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</si>
  <si>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</si>
  <si>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</si>
  <si>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</si>
  <si>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</si>
  <si>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</si>
  <si>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</si>
  <si>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</si>
  <si>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</si>
  <si>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</si>
  <si>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</si>
  <si>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</si>
  <si>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</si>
  <si>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</si>
  <si>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</si>
  <si>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</si>
  <si>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</si>
  <si>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</si>
  <si>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</si>
  <si>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</si>
  <si>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</si>
  <si>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</si>
  <si>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</si>
  <si>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</si>
  <si>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</si>
  <si>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</si>
  <si>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</si>
  <si>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</si>
  <si>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</si>
  <si>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</si>
  <si>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</si>
  <si>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</si>
  <si>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</si>
  <si>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</si>
  <si>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</si>
  <si>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</si>
  <si>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</si>
  <si>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</si>
  <si>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</si>
  <si>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</si>
  <si>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</si>
  <si>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</si>
  <si>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</si>
  <si>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</si>
  <si>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</si>
  <si>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</si>
  <si>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</si>
  <si>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</si>
  <si>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</si>
  <si>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</si>
  <si>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</si>
  <si>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</si>
  <si>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</si>
  <si>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</si>
  <si>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</si>
  <si>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</si>
  <si>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</si>
  <si>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</si>
  <si>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</si>
  <si>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</si>
  <si>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</si>
  <si>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</si>
  <si>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</si>
  <si>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</si>
  <si>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</si>
  <si>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</si>
  <si>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</si>
  <si>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</si>
  <si>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</si>
  <si>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</si>
  <si>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</si>
  <si>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</si>
  <si>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</si>
  <si>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</si>
  <si>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</si>
  <si>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</si>
  <si>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</si>
  <si>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</si>
  <si>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</si>
  <si>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</si>
  <si>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</si>
  <si>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</si>
  <si>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</si>
  <si>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</si>
  <si>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</si>
  <si>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</si>
  <si>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</si>
  <si>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</si>
  <si>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</si>
  <si>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</si>
  <si>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</si>
  <si>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</si>
  <si>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</si>
  <si>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</si>
  <si>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</si>
  <si>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</si>
  <si>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</si>
  <si>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</si>
  <si>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</si>
  <si>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</si>
  <si>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</si>
  <si>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</si>
  <si>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</si>
  <si>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</si>
  <si>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</si>
  <si>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</si>
  <si>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</si>
  <si>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</si>
  <si>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</si>
  <si>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</si>
  <si>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</si>
  <si>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</si>
  <si>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</si>
  <si>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</si>
  <si>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</si>
  <si>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</si>
  <si>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</si>
  <si>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</si>
  <si>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</si>
  <si>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</si>
  <si>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</si>
  <si>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</si>
  <si>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</si>
  <si>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</si>
  <si>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</si>
  <si>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</si>
  <si>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</si>
  <si>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</si>
  <si>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</si>
  <si>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</si>
  <si>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</si>
  <si>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</si>
  <si>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</si>
  <si>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</si>
  <si>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</si>
  <si>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</si>
  <si>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</si>
  <si>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</si>
  <si>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</si>
  <si>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</si>
  <si>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</si>
  <si>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</si>
  <si>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</si>
  <si>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</si>
  <si>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</si>
  <si>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</si>
  <si>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</si>
  <si>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</si>
  <si>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</si>
  <si>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</si>
  <si>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</si>
  <si>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</si>
  <si>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</si>
  <si>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</si>
  <si>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</si>
  <si>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</si>
  <si>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</si>
  <si>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</si>
  <si>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</si>
  <si>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</si>
  <si>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</si>
  <si>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</si>
  <si>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</si>
  <si>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</si>
  <si>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</si>
  <si>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</si>
  <si>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</si>
  <si>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</si>
  <si>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</si>
  <si>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</si>
  <si>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</si>
  <si>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</si>
  <si>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</si>
  <si>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</si>
  <si>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</si>
  <si>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</si>
  <si>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</si>
  <si>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</si>
  <si>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</si>
  <si>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</si>
  <si>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</si>
  <si>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</si>
  <si>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</si>
  <si>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</si>
  <si>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</si>
  <si>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</si>
  <si>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</si>
  <si>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</si>
  <si>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</si>
  <si>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</si>
  <si>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</si>
  <si>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</si>
  <si>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</si>
  <si>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</si>
  <si>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</si>
  <si>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</si>
  <si>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</si>
  <si>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</si>
  <si>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</si>
  <si>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</si>
  <si>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</si>
  <si>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</si>
  <si>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</si>
  <si>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</si>
  <si>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</si>
  <si>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</si>
  <si>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</si>
  <si>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</si>
  <si>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</si>
  <si>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</si>
  <si>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</si>
  <si>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</si>
  <si>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</si>
  <si>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</si>
  <si>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</si>
  <si>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</si>
  <si>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</si>
  <si>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</si>
  <si>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</si>
  <si>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</si>
  <si>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</si>
  <si>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</si>
  <si>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</si>
  <si>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</si>
  <si>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</si>
  <si>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</si>
  <si>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</si>
  <si>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</si>
  <si>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</si>
  <si>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</si>
  <si>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</si>
  <si>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</si>
  <si>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</si>
  <si>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</si>
  <si>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</si>
  <si>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</si>
  <si>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</si>
  <si>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</si>
  <si>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</si>
  <si>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</si>
  <si>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</si>
  <si>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</si>
  <si>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</si>
  <si>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</si>
  <si>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</si>
  <si>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</si>
  <si>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</si>
  <si>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</si>
  <si>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</si>
  <si>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</si>
  <si>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</si>
  <si>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</si>
  <si>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</si>
  <si>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</si>
  <si>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</si>
  <si>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</si>
  <si>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</si>
  <si>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</si>
  <si>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</si>
  <si>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</si>
  <si>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</si>
  <si>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</si>
  <si>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</si>
  <si>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</si>
  <si>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</si>
  <si>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</si>
  <si>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</si>
  <si>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</si>
  <si>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</si>
  <si>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</si>
  <si>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</si>
  <si>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</si>
  <si>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</si>
  <si>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</si>
  <si>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</si>
  <si>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</si>
  <si>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</si>
  <si>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</si>
  <si>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</si>
  <si>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</si>
  <si>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</si>
  <si>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</si>
  <si>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</si>
  <si>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</si>
  <si>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</si>
  <si>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</si>
  <si>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</si>
  <si>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</si>
  <si>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</si>
  <si>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</si>
  <si>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</si>
  <si>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</si>
  <si>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</si>
  <si>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</si>
  <si>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</si>
  <si>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</si>
  <si>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</si>
  <si>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</si>
  <si>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</si>
  <si>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</si>
  <si>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</si>
  <si>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</si>
  <si>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</si>
  <si>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</si>
  <si>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</si>
  <si>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</si>
  <si>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</si>
  <si>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</si>
  <si>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</si>
  <si>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</si>
  <si>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</si>
  <si>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</si>
  <si>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</si>
  <si>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</si>
  <si>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</si>
  <si>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</si>
  <si>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</si>
  <si>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</si>
  <si>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</si>
  <si>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</si>
  <si>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</si>
  <si>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</si>
  <si>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</si>
  <si>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</si>
  <si>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</si>
  <si>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</si>
  <si>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</si>
  <si>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</si>
  <si>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</si>
  <si>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</si>
  <si>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</si>
  <si>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</si>
  <si>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</si>
  <si>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</si>
  <si>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</si>
  <si>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</si>
  <si>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</si>
  <si>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</si>
  <si>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</si>
  <si>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</si>
  <si>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</si>
  <si>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</si>
  <si>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</si>
  <si>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</si>
  <si>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</si>
  <si>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</si>
  <si>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</si>
  <si>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</si>
  <si>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</si>
  <si>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</si>
  <si>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</si>
  <si>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</si>
  <si>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</si>
  <si>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</si>
  <si>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</si>
  <si>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</si>
  <si>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</si>
  <si>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</si>
  <si>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</si>
  <si>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</si>
  <si>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</si>
  <si>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</si>
  <si>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</si>
  <si>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</si>
  <si>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</si>
  <si>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</si>
  <si>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</si>
  <si>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</si>
  <si>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</si>
  <si>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</si>
  <si>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</si>
  <si>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</si>
  <si>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</si>
  <si>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</si>
  <si>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</si>
  <si>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</si>
  <si>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</si>
  <si>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</si>
  <si>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</si>
  <si>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</si>
  <si>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</si>
  <si>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</si>
  <si>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</si>
  <si>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</si>
  <si>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</si>
  <si>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</si>
  <si>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</si>
  <si>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</si>
  <si>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</si>
  <si>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</si>
  <si>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</si>
  <si>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</si>
  <si>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</si>
  <si>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</si>
  <si>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</si>
  <si>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</si>
  <si>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</si>
  <si>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</si>
  <si>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</si>
  <si>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</si>
  <si>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</si>
  <si>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</si>
  <si>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</si>
  <si>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</si>
  <si>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</si>
  <si>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</si>
  <si>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</si>
  <si>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</si>
  <si>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</si>
  <si>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</si>
  <si>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</si>
  <si>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</si>
  <si>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</si>
  <si>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</si>
  <si>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</si>
  <si>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</si>
  <si>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</si>
  <si>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</si>
  <si>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</si>
  <si>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</si>
  <si>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</si>
  <si>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</si>
  <si>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</si>
  <si>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</si>
  <si>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</si>
  <si>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</si>
  <si>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</si>
  <si>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</si>
  <si>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</si>
  <si>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</si>
  <si>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</si>
  <si>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</si>
  <si>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</si>
  <si>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</si>
  <si>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</si>
  <si>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</si>
  <si>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</si>
  <si>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</si>
  <si>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</si>
  <si>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</si>
  <si>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</si>
  <si>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</si>
  <si>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</si>
  <si>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</si>
  <si>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</si>
  <si>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</si>
  <si>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</si>
  <si>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</si>
  <si>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</si>
  <si>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</si>
  <si>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</si>
  <si>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</si>
  <si>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</si>
  <si>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</si>
  <si>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</si>
  <si>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</si>
  <si>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</si>
  <si>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</si>
  <si>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</si>
  <si>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</si>
  <si>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</si>
  <si>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</si>
  <si>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</si>
  <si>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</si>
  <si>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</si>
  <si>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</si>
  <si>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</si>
  <si>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</si>
  <si>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</si>
  <si>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</si>
  <si>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</si>
  <si>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</si>
  <si>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</si>
  <si>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</si>
  <si>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</si>
  <si>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</si>
  <si>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</si>
  <si>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</si>
  <si>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</si>
  <si>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</si>
  <si>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</si>
  <si>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</si>
  <si>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</si>
  <si>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</si>
  <si>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</si>
  <si>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</si>
  <si>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</si>
  <si>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</si>
  <si>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</si>
  <si>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</si>
  <si>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</si>
  <si>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</si>
  <si>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</si>
  <si>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</si>
  <si>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</si>
  <si>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</si>
  <si>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</si>
  <si>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</si>
  <si>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</si>
  <si>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</si>
  <si>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</si>
  <si>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</si>
  <si>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</si>
  <si>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</si>
  <si>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</si>
  <si>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</si>
  <si>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</si>
  <si>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</si>
  <si>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</si>
  <si>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</si>
  <si>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</si>
  <si>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</si>
  <si>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</si>
  <si>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</si>
  <si>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</si>
  <si>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</si>
  <si>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</si>
  <si>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</si>
  <si>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</si>
  <si>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</si>
  <si>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</si>
  <si>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</si>
  <si>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</si>
  <si>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</si>
  <si>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</si>
  <si>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</si>
  <si>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</si>
  <si>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</si>
  <si>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</si>
  <si>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</si>
  <si>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</si>
  <si>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</si>
  <si>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</si>
  <si>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</si>
  <si>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</si>
  <si>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</si>
  <si>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</si>
  <si>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</si>
  <si>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</si>
  <si>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</si>
  <si>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</si>
  <si>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</si>
  <si>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</si>
  <si>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</si>
  <si>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</si>
  <si>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</si>
  <si>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</si>
  <si>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</si>
  <si>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</si>
  <si>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</si>
  <si>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</si>
  <si>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</si>
  <si>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</si>
  <si>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</si>
  <si>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</si>
  <si>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</si>
  <si>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</si>
  <si>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</si>
  <si>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</si>
  <si>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</si>
  <si>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</si>
  <si>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</si>
  <si>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</si>
  <si>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</si>
  <si>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</si>
  <si>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</si>
  <si>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</si>
  <si>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</si>
  <si>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</si>
  <si>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</si>
  <si>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</si>
  <si>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</si>
  <si>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</si>
  <si>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</si>
  <si>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</si>
  <si>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</si>
  <si>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</si>
  <si>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</si>
  <si>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</si>
  <si>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</si>
  <si>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</si>
  <si>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</si>
  <si>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</si>
  <si>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</si>
  <si>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</si>
  <si>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</si>
  <si>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</si>
  <si>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</si>
  <si>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</si>
  <si>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</si>
  <si>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</si>
  <si>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</si>
  <si>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</si>
  <si>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</si>
  <si>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</si>
  <si>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</si>
  <si>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</si>
  <si>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</si>
  <si>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</si>
  <si>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</si>
  <si>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</si>
  <si>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</si>
  <si>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</si>
  <si>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</si>
  <si>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</si>
  <si>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</si>
  <si>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</si>
  <si>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</si>
  <si>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</si>
  <si>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</si>
  <si>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</si>
  <si>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</si>
  <si>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</si>
  <si>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</si>
  <si>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</si>
  <si>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</si>
  <si>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</si>
  <si>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</si>
  <si>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</si>
  <si>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</si>
  <si>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</si>
  <si>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</si>
  <si>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</si>
  <si>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</si>
  <si>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</si>
  <si>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</si>
  <si>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</si>
  <si>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</si>
  <si>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</si>
  <si>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</si>
  <si>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</si>
  <si>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</si>
  <si>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</si>
  <si>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</si>
  <si>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</si>
  <si>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</si>
  <si>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</si>
  <si>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</si>
  <si>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</si>
  <si>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</si>
  <si>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</si>
  <si>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</si>
  <si>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</si>
  <si>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</si>
  <si>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</si>
  <si>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</si>
  <si>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</si>
  <si>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</si>
  <si>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</si>
  <si>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</si>
  <si>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</si>
  <si>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</si>
  <si>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</si>
  <si>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</si>
  <si>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</si>
  <si>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</si>
  <si>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</si>
  <si>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</si>
  <si>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</si>
  <si>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</si>
  <si>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</si>
  <si>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</si>
  <si>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</si>
  <si>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</si>
  <si>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</si>
  <si>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</si>
  <si>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</si>
  <si>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</si>
  <si>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</si>
  <si>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</si>
  <si>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</si>
  <si>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</si>
  <si>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</si>
  <si>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</si>
  <si>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</si>
  <si>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</si>
  <si>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</si>
  <si>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</si>
  <si>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</si>
  <si>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</si>
  <si>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</si>
  <si>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</si>
  <si>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</si>
  <si>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</si>
  <si>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</si>
  <si>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</si>
  <si>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</si>
  <si>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</si>
  <si>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</si>
  <si>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</si>
  <si>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</si>
  <si>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</si>
  <si>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</si>
  <si>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</si>
  <si>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</si>
  <si>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</si>
  <si>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</si>
  <si>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</si>
  <si>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</si>
  <si>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</si>
  <si>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</si>
  <si>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</si>
  <si>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</si>
  <si>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</si>
  <si>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</si>
  <si>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</si>
  <si>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</si>
  <si>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</si>
  <si>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</si>
  <si>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</si>
  <si>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</si>
  <si>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</si>
  <si>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</si>
  <si>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</si>
  <si>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</si>
  <si>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</si>
  <si>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</si>
  <si>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</si>
  <si>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</si>
  <si>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</si>
  <si>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</si>
  <si>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</si>
  <si>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</si>
  <si>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</si>
  <si>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</si>
  <si>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</si>
  <si>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</si>
  <si>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</si>
  <si>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</si>
  <si>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</si>
  <si>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</si>
  <si>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</si>
  <si>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</si>
  <si>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</si>
  <si>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</si>
  <si>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</si>
  <si>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</si>
  <si>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</si>
  <si>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</si>
  <si>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</si>
  <si>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</si>
  <si>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</si>
  <si>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</si>
  <si>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</si>
  <si>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</si>
  <si>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</si>
  <si>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</si>
  <si>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</si>
  <si>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</si>
  <si>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</si>
  <si>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</si>
  <si>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</si>
  <si>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</si>
  <si>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</si>
  <si>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</si>
  <si>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</si>
  <si>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</si>
  <si>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</si>
  <si>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</si>
  <si>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</si>
  <si>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</si>
  <si>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</si>
  <si>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</si>
  <si>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</si>
  <si>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</si>
  <si>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</si>
  <si>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</si>
  <si>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</si>
  <si>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</si>
  <si>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</si>
  <si>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</si>
  <si>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</si>
  <si>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</si>
  <si>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</si>
  <si>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</si>
  <si>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</si>
  <si>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</si>
  <si>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</si>
  <si>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</si>
  <si>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</si>
  <si>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</si>
  <si>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</si>
  <si>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</si>
  <si>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</si>
  <si>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</si>
  <si>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</si>
  <si>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</si>
  <si>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</si>
  <si>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</si>
  <si>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</si>
  <si>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</si>
  <si>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</si>
  <si>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</si>
  <si>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</si>
  <si>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</si>
  <si>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</si>
  <si>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</si>
  <si>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</si>
  <si>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</si>
  <si>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</si>
  <si>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</si>
  <si>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</si>
  <si>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</si>
  <si>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</si>
  <si>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</si>
  <si>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</si>
  <si>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</si>
  <si>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</si>
  <si>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</si>
  <si>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</si>
  <si>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</si>
  <si>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</si>
  <si>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</si>
  <si>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</si>
  <si>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</si>
  <si>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</si>
  <si>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</si>
  <si>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</si>
  <si>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</si>
  <si>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</si>
  <si>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</si>
  <si>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</si>
  <si>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</si>
  <si>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</si>
  <si>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</si>
  <si>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</si>
  <si>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</si>
  <si>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</si>
  <si>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</si>
  <si>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</si>
  <si>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</si>
  <si>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</si>
  <si>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</si>
  <si>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</si>
  <si>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</si>
  <si>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</si>
  <si>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</si>
  <si>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</si>
  <si>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</si>
  <si>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</si>
  <si>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</si>
  <si>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</si>
  <si>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</si>
  <si>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</si>
  <si>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</si>
  <si>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</si>
  <si>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</si>
  <si>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</si>
  <si>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</si>
  <si>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</si>
  <si>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</si>
  <si>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</si>
  <si>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</si>
  <si>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</si>
  <si>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</si>
  <si>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</si>
  <si>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</si>
  <si>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</si>
  <si>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</si>
  <si>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</si>
  <si>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</si>
  <si>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</si>
  <si>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</si>
  <si>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</si>
  <si>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</si>
  <si>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</si>
  <si>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</si>
  <si>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</si>
  <si>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</si>
  <si>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</si>
  <si>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</si>
  <si>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</si>
  <si>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</si>
  <si>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</si>
  <si>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</si>
  <si>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</si>
  <si>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</si>
  <si>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</si>
  <si>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</si>
  <si>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</si>
  <si>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</si>
  <si>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</si>
  <si>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</si>
  <si>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</si>
  <si>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</si>
  <si>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</si>
  <si>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</si>
  <si>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</si>
  <si>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</si>
  <si>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</si>
  <si>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</si>
  <si>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</si>
  <si>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</si>
  <si>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</si>
  <si>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</si>
  <si>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</si>
  <si>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</si>
  <si>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</si>
  <si>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</si>
  <si>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</si>
  <si>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</si>
  <si>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</si>
  <si>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</si>
  <si>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</si>
  <si>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</si>
  <si>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</si>
  <si>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</si>
  <si>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</si>
  <si>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</si>
  <si>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</si>
  <si>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</si>
  <si>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</si>
  <si>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</si>
  <si>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</si>
  <si>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</si>
  <si>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</si>
  <si>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</si>
  <si>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</si>
  <si>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</si>
  <si>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</si>
  <si>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</si>
  <si>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</si>
  <si>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</si>
  <si>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</si>
  <si>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</si>
  <si>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</si>
  <si>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</si>
  <si>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</si>
  <si>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</si>
  <si>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</si>
  <si>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</si>
  <si>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</si>
  <si>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</si>
  <si>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</si>
  <si>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</si>
  <si>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</si>
  <si>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</si>
  <si>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</si>
  <si>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</si>
  <si>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</si>
  <si>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</si>
  <si>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</si>
  <si>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</si>
  <si>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</si>
  <si>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</si>
  <si>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</si>
  <si>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</si>
  <si>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</si>
  <si>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</si>
  <si>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</si>
  <si>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</si>
  <si>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</si>
  <si>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</si>
  <si>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</si>
  <si>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</si>
  <si>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</si>
  <si>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</si>
  <si>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</si>
  <si>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</si>
  <si>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</si>
  <si>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</si>
  <si>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</si>
  <si>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</si>
  <si>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</si>
  <si>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</si>
  <si>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</si>
  <si>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</si>
  <si>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</si>
  <si>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</si>
  <si>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</si>
  <si>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</si>
  <si>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</si>
  <si>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</si>
  <si>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</si>
  <si>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</si>
  <si>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</si>
  <si>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</si>
  <si>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</si>
  <si>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</si>
  <si>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</si>
  <si>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</si>
  <si>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</si>
  <si>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</si>
  <si>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</si>
  <si>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</si>
  <si>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</si>
  <si>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</si>
  <si>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</si>
  <si>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</si>
  <si>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</si>
  <si>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</si>
  <si>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</si>
  <si>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</si>
  <si>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</si>
  <si>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</si>
  <si>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</si>
  <si>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</si>
  <si>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</si>
  <si>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</si>
  <si>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</si>
  <si>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</si>
  <si>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</si>
  <si>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</si>
  <si>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</si>
  <si>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</si>
  <si>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</si>
  <si>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</si>
  <si>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</si>
  <si>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</si>
  <si>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</si>
  <si>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</si>
  <si>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</si>
  <si>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</si>
  <si>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</si>
  <si>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</si>
  <si>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</si>
  <si>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</si>
  <si>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</si>
  <si>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</si>
  <si>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</si>
  <si>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</si>
  <si>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</si>
  <si>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</si>
  <si>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</si>
  <si>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</si>
  <si>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</si>
  <si>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</si>
  <si>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</si>
  <si>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</si>
  <si>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</si>
  <si>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</si>
  <si>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</si>
  <si>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</si>
  <si>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</si>
  <si>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</si>
  <si>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</si>
  <si>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</si>
  <si>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</si>
  <si>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</si>
  <si>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</si>
  <si>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</si>
  <si>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</si>
  <si>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</si>
  <si>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</si>
  <si>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</si>
  <si>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</si>
  <si>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</si>
  <si>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</si>
  <si>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</si>
  <si>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</si>
  <si>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</si>
  <si>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</si>
  <si>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</si>
  <si>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</si>
  <si>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</si>
  <si>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</si>
  <si>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</si>
  <si>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</si>
  <si>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</si>
  <si>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</si>
  <si>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</si>
  <si>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</si>
  <si>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</si>
  <si>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</si>
  <si>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</si>
  <si>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</si>
  <si>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</si>
  <si>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</si>
  <si>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</si>
  <si>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</si>
  <si>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</si>
  <si>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</si>
  <si>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</si>
  <si>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</si>
  <si>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</si>
  <si>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</si>
  <si>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</si>
  <si>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</si>
  <si>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</si>
  <si>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</si>
  <si>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</si>
  <si>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</si>
  <si>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</si>
  <si>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</si>
  <si>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</si>
  <si>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</si>
  <si>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</si>
  <si>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</si>
  <si>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</si>
  <si>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</si>
  <si>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</si>
  <si>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</si>
  <si>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</si>
  <si>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</si>
  <si>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</si>
  <si>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</si>
  <si>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</si>
  <si>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</si>
  <si>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</si>
  <si>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</si>
  <si>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</si>
  <si>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</si>
  <si>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</si>
  <si>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</si>
  <si>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</si>
  <si>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</si>
  <si>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</si>
  <si>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</si>
  <si>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</si>
  <si>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</si>
  <si>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</si>
  <si>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</si>
  <si>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</si>
  <si>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</si>
  <si>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</si>
  <si>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</si>
  <si>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</si>
  <si>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</si>
  <si>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</si>
  <si>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</si>
  <si>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</si>
  <si>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</si>
  <si>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</si>
  <si>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</si>
  <si>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</si>
  <si>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</si>
  <si>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</si>
  <si>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</si>
  <si>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</si>
  <si>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</si>
  <si>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</si>
  <si>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</si>
  <si>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</si>
  <si>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</si>
  <si>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</si>
  <si>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</si>
  <si>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</si>
  <si>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</si>
  <si>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</si>
  <si>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</si>
  <si>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</si>
  <si>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</si>
  <si>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</si>
  <si>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</si>
  <si>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</si>
  <si>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</si>
  <si>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</si>
  <si>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</si>
  <si>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</si>
  <si>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</si>
  <si>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</si>
  <si>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</si>
  <si>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</si>
  <si>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</si>
  <si>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</si>
  <si>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</si>
  <si>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</si>
  <si>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</si>
  <si>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</si>
  <si>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</si>
  <si>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</si>
  <si>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</si>
  <si>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</si>
  <si>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</si>
  <si>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</si>
  <si>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</si>
  <si>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</si>
  <si>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</si>
  <si>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</si>
  <si>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</si>
  <si>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</si>
  <si>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</si>
  <si>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</si>
  <si>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</si>
  <si>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</si>
  <si>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</si>
  <si>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</si>
  <si>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</si>
  <si>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</si>
  <si>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</si>
  <si>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</si>
  <si>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</si>
  <si>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</si>
  <si>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</si>
  <si>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</si>
  <si>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</si>
  <si>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</si>
  <si>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</si>
  <si>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</si>
  <si>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</si>
  <si>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</si>
  <si>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</si>
  <si>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</si>
  <si>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</si>
  <si>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</si>
  <si>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</si>
  <si>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</si>
  <si>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</si>
  <si>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</si>
  <si>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</si>
  <si>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</si>
  <si>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</si>
  <si>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</si>
  <si>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</si>
  <si>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</si>
  <si>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</si>
  <si>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</si>
  <si>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</si>
  <si>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</si>
  <si>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</si>
  <si>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</si>
  <si>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</si>
  <si>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</si>
  <si>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</si>
  <si>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</si>
  <si>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</si>
  <si>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</si>
  <si>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</si>
  <si>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</si>
  <si>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</si>
  <si>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</si>
  <si>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</si>
  <si>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</si>
  <si>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</si>
  <si>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</si>
  <si>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</si>
  <si>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</si>
  <si>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</si>
  <si>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</si>
  <si>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</si>
  <si>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</si>
  <si>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</si>
  <si>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</si>
  <si>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</si>
  <si>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</si>
  <si>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</si>
  <si>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</si>
  <si>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</si>
  <si>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</si>
  <si>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</si>
  <si>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</si>
  <si>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</si>
  <si>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</si>
  <si>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</si>
  <si>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</si>
  <si>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</si>
  <si>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</si>
  <si>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</si>
  <si>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</si>
  <si>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</si>
  <si>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</si>
  <si>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</si>
  <si>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</si>
  <si>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</si>
  <si>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</si>
  <si>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</si>
  <si>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</si>
  <si>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</si>
  <si>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</si>
  <si>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</si>
  <si>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</si>
  <si>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</si>
  <si>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</si>
  <si>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</si>
  <si>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</si>
  <si>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</si>
  <si>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</si>
  <si>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</si>
  <si>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</si>
  <si>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</si>
  <si>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</si>
  <si>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</si>
  <si>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</si>
  <si>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</si>
  <si>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</si>
  <si>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</si>
  <si>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</si>
  <si>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</si>
  <si>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</si>
  <si>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</si>
  <si>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</si>
  <si>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</si>
  <si>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</si>
  <si>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</si>
  <si>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</si>
  <si>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</si>
  <si>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</si>
  <si>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</si>
  <si>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</si>
  <si>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</si>
  <si>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</si>
  <si>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</si>
  <si>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</si>
  <si>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</si>
  <si>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</si>
  <si>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</si>
  <si>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</si>
  <si>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</si>
  <si>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</si>
  <si>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</si>
  <si>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</si>
  <si>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</si>
  <si>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</si>
  <si>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</si>
  <si>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</si>
  <si>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</si>
  <si>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</si>
  <si>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</si>
  <si>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</si>
  <si>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</si>
  <si>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</si>
  <si>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</si>
  <si>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</si>
  <si>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</si>
  <si>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</si>
  <si>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</si>
  <si>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</si>
  <si>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</si>
  <si>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</si>
  <si>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</si>
  <si>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</si>
  <si>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</si>
  <si>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</si>
  <si>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</si>
  <si>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</si>
  <si>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</si>
  <si>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</si>
  <si>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</si>
  <si>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</si>
  <si>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</si>
  <si>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</si>
  <si>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</si>
  <si>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</si>
  <si>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</si>
  <si>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</si>
  <si>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</si>
  <si>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</si>
  <si>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</si>
  <si>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</si>
  <si>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</si>
  <si>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</si>
  <si>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</si>
  <si>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</si>
  <si>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</si>
  <si>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</si>
  <si>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</si>
  <si>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</si>
  <si>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</si>
  <si>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</si>
  <si>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</si>
  <si>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</si>
  <si>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</si>
  <si>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</si>
  <si>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</si>
  <si>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</si>
  <si>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</si>
  <si>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</si>
  <si>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</si>
  <si>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</si>
  <si>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</si>
  <si>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</si>
  <si>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</si>
  <si>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</si>
  <si>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</si>
  <si>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</si>
  <si>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</si>
  <si>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</si>
  <si>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</si>
  <si>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</si>
  <si>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</si>
  <si>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</si>
  <si>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</si>
  <si>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</si>
  <si>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</si>
  <si>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</si>
  <si>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</si>
  <si>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</si>
  <si>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</si>
  <si>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</si>
  <si>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</si>
  <si>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</si>
  <si>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</si>
  <si>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</si>
  <si>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</si>
  <si>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</si>
  <si>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</si>
  <si>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</si>
  <si>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</si>
  <si>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</si>
  <si>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</si>
  <si>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</si>
  <si>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</si>
  <si>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</si>
  <si>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</si>
  <si>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</si>
  <si>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</si>
  <si>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</si>
  <si>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</si>
  <si>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</si>
  <si>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</si>
  <si>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</si>
  <si>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</si>
  <si>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</si>
  <si>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</si>
  <si>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</si>
  <si>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</si>
  <si>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</si>
  <si>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</si>
  <si>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</si>
  <si>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</si>
  <si>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</si>
  <si>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</si>
  <si>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</si>
  <si>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</si>
  <si>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</si>
  <si>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</si>
  <si>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</si>
  <si>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</si>
  <si>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</si>
  <si>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</si>
  <si>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</si>
  <si>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</si>
  <si>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</si>
  <si>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</si>
  <si>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</si>
  <si>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</si>
  <si>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</si>
  <si>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</si>
  <si>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</si>
  <si>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</si>
  <si>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</si>
  <si>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</si>
  <si>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</si>
  <si>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</si>
  <si>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</si>
  <si>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</si>
  <si>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</si>
  <si>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</si>
  <si>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</si>
  <si>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</si>
  <si>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</si>
  <si>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</si>
  <si>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</si>
  <si>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</si>
  <si>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</si>
  <si>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</si>
  <si>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</si>
  <si>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</si>
  <si>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</si>
  <si>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</si>
  <si>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</si>
  <si>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</si>
  <si>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</si>
  <si>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</si>
  <si>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</si>
  <si>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</si>
  <si>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</si>
  <si>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</si>
  <si>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</si>
  <si>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</si>
  <si>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</si>
  <si>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</si>
  <si>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</si>
  <si>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</si>
  <si>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</si>
  <si>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</si>
  <si>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</si>
  <si>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</si>
  <si>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</si>
  <si>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</si>
  <si>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</si>
  <si>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</si>
  <si>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</si>
  <si>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</si>
  <si>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</si>
  <si>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</si>
  <si>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</si>
  <si>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</si>
  <si>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</si>
  <si>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</si>
  <si>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</si>
  <si>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</si>
  <si>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</si>
  <si>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</si>
  <si>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</si>
  <si>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</si>
  <si>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</si>
  <si>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</si>
  <si>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</si>
  <si>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</si>
  <si>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</si>
  <si>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</si>
  <si>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</si>
  <si>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</si>
  <si>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</si>
  <si>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</si>
  <si>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</si>
  <si>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</si>
  <si>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</si>
  <si>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</si>
  <si>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</si>
  <si>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</si>
  <si>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</si>
  <si>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</si>
  <si>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</si>
  <si>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</si>
  <si>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</si>
  <si>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</si>
  <si>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</si>
  <si>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</si>
  <si>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</si>
  <si>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</si>
  <si>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</si>
  <si>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</si>
  <si>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</si>
  <si>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</si>
  <si>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</si>
  <si>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</si>
  <si>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</si>
  <si>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</si>
  <si>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</si>
  <si>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</si>
  <si>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</si>
  <si>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</si>
  <si>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</si>
  <si>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</si>
  <si>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</si>
  <si>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</si>
  <si>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</si>
  <si>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</si>
  <si>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</si>
  <si>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</si>
  <si>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</si>
  <si>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</si>
  <si>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</si>
  <si>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</si>
  <si>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</si>
  <si>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</si>
  <si>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</si>
  <si>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</si>
  <si>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</si>
  <si>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</si>
  <si>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</si>
  <si>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</si>
  <si>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</si>
  <si>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</si>
  <si>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</si>
  <si>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</si>
  <si>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</si>
  <si>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</si>
  <si>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</si>
  <si>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</si>
  <si>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</si>
  <si>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</si>
  <si>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</si>
  <si>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</si>
  <si>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</si>
  <si>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</si>
  <si>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</si>
  <si>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</si>
  <si>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</si>
  <si>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</si>
  <si>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</si>
  <si>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</si>
  <si>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</si>
  <si>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</si>
  <si>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</si>
  <si>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</si>
  <si>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</si>
  <si>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</si>
  <si>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</si>
  <si>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</si>
  <si>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</si>
  <si>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</si>
  <si>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</si>
  <si>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</si>
  <si>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</si>
  <si>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</si>
  <si>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</si>
  <si>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</si>
  <si>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</si>
  <si>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</si>
  <si>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</si>
  <si>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</si>
  <si>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</si>
  <si>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</si>
  <si>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</si>
  <si>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</si>
  <si>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</si>
  <si>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</si>
  <si>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</si>
  <si>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</si>
  <si>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</si>
  <si>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</si>
  <si>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</si>
  <si>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</si>
  <si>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</si>
  <si>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</si>
  <si>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</si>
  <si>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</si>
  <si>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</si>
  <si>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</si>
  <si>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</si>
  <si>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</si>
  <si>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</si>
  <si>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</si>
  <si>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</si>
  <si>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</si>
  <si>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</si>
  <si>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</si>
  <si>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</si>
  <si>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</si>
  <si>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</si>
  <si>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</si>
  <si>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</si>
  <si>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</si>
  <si>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</si>
  <si>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</si>
  <si>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</si>
  <si>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</si>
  <si>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</si>
  <si>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</si>
  <si>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</si>
  <si>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</si>
  <si>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</si>
  <si>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</si>
  <si>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</si>
  <si>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</si>
  <si>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</si>
  <si>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</si>
  <si>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</si>
  <si>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</si>
  <si>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</si>
  <si>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</si>
  <si>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</si>
  <si>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</si>
  <si>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</si>
  <si>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</si>
  <si>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</si>
  <si>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</si>
  <si>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</si>
  <si>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</si>
  <si>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</si>
  <si>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</si>
  <si>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</si>
  <si>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</si>
  <si>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</si>
  <si>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</si>
  <si>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</si>
  <si>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</si>
  <si>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</si>
  <si>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</si>
  <si>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</si>
  <si>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</si>
  <si>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</si>
  <si>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</si>
  <si>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</si>
  <si>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</si>
  <si>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</si>
  <si>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</si>
  <si>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</si>
  <si>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</si>
  <si>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</si>
  <si>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</si>
  <si>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</si>
  <si>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</si>
  <si>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</si>
  <si>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</si>
  <si>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</si>
  <si>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</si>
  <si>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</si>
  <si>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</si>
  <si>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</si>
  <si>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</si>
  <si>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</si>
  <si>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</si>
  <si>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</si>
  <si>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</si>
  <si>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</si>
  <si>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</si>
  <si>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</si>
  <si>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</si>
  <si>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</si>
  <si>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</si>
  <si>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</si>
  <si>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</si>
  <si>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</si>
  <si>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</si>
  <si>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</si>
  <si>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</si>
  <si>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</si>
  <si>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</si>
  <si>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</si>
  <si>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</si>
  <si>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</si>
  <si>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</si>
  <si>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</si>
  <si>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</si>
  <si>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</si>
  <si>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</si>
  <si>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</si>
  <si>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</si>
  <si>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</si>
  <si>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</si>
  <si>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</si>
  <si>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</si>
  <si>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</si>
  <si>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</si>
  <si>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</si>
  <si>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</si>
  <si>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</si>
  <si>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</si>
  <si>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</si>
  <si>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</si>
  <si>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</si>
  <si>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</si>
  <si>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</si>
  <si>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</si>
  <si>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</si>
  <si>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</si>
  <si>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</si>
  <si>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</si>
  <si>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</si>
  <si>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</si>
  <si>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</si>
  <si>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</si>
  <si>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</si>
  <si>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</si>
  <si>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</si>
  <si>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</si>
  <si>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</si>
  <si>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</si>
  <si>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</si>
  <si>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</si>
  <si>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</si>
  <si>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</si>
  <si>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</si>
  <si>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</si>
  <si>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</si>
  <si>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</si>
  <si>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</si>
  <si>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</si>
  <si>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</si>
  <si>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</si>
  <si>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</si>
  <si>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</si>
  <si>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</si>
  <si>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</si>
  <si>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</si>
  <si>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</si>
  <si>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</si>
  <si>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</si>
  <si>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</si>
  <si>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</si>
  <si>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</si>
  <si>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</si>
  <si>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</si>
  <si>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</si>
  <si>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</si>
  <si>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</si>
  <si>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</si>
  <si>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</si>
  <si>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</si>
  <si>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</si>
  <si>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</si>
  <si>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</si>
  <si>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</si>
  <si>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</si>
  <si>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</si>
  <si>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</si>
  <si>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</si>
  <si>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</si>
  <si>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</si>
  <si>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</si>
  <si>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</si>
  <si>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</si>
  <si>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</si>
  <si>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</si>
  <si>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</si>
  <si>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</si>
  <si>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</si>
  <si>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</si>
  <si>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</si>
  <si>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</si>
  <si>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</si>
  <si>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</si>
  <si>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</si>
  <si>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</si>
  <si>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</si>
  <si>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</si>
  <si>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</si>
  <si>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</si>
  <si>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</si>
  <si>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</si>
  <si>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</si>
  <si>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</si>
  <si>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</si>
  <si>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</si>
  <si>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</si>
  <si>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</si>
  <si>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</si>
  <si>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</si>
  <si>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</si>
  <si>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</si>
  <si>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</si>
  <si>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</si>
  <si>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</si>
  <si>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</si>
  <si>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</si>
  <si>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</si>
  <si>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</si>
  <si>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</si>
  <si>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</si>
  <si>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</si>
  <si>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</si>
  <si>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</si>
  <si>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</si>
  <si>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</si>
  <si>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</si>
  <si>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</si>
  <si>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</si>
  <si>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</si>
  <si>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</si>
  <si>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</si>
  <si>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</si>
  <si>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</si>
  <si>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</si>
  <si>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</si>
  <si>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</si>
  <si>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</si>
  <si>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</si>
  <si>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</si>
  <si>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</si>
  <si>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</si>
  <si>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</si>
  <si>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</si>
  <si>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</si>
  <si>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</si>
  <si>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</si>
  <si>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</si>
  <si>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</si>
  <si>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</si>
  <si>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</si>
  <si>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</si>
  <si>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</si>
  <si>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</si>
  <si>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</si>
  <si>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</si>
  <si>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</si>
  <si>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</si>
  <si>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</si>
  <si>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</si>
  <si>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</si>
  <si>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</si>
  <si>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</si>
  <si>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</si>
  <si>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</si>
  <si>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</si>
  <si>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</si>
  <si>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</si>
  <si>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</si>
  <si>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</si>
  <si>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</si>
  <si>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</si>
  <si>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</si>
  <si>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</si>
  <si>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</si>
  <si>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</si>
  <si>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</si>
  <si>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</si>
  <si>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</si>
  <si>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</si>
  <si>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</si>
  <si>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</si>
  <si>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</si>
  <si>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</si>
  <si>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</si>
  <si>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</si>
  <si>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</si>
  <si>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</si>
  <si>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</si>
  <si>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</si>
  <si>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</si>
  <si>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</si>
  <si>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</si>
  <si>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</si>
  <si>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</si>
  <si>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</si>
  <si>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</si>
  <si>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</si>
  <si>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</si>
  <si>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</si>
  <si>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</si>
  <si>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</si>
  <si>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</si>
  <si>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</si>
  <si>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</si>
  <si>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</si>
  <si>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</si>
  <si>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</si>
  <si>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</si>
  <si>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</si>
  <si>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</si>
  <si>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</si>
  <si>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</si>
  <si>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</si>
  <si>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</si>
  <si>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</si>
  <si>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</si>
  <si>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</si>
  <si>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</si>
  <si>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</si>
  <si>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</si>
  <si>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</si>
  <si>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</si>
  <si>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</si>
  <si>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</si>
  <si>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</si>
  <si>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</si>
  <si>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</si>
  <si>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</si>
  <si>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</si>
  <si>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</si>
  <si>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</si>
  <si>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</si>
  <si>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</si>
  <si>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</si>
  <si>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</si>
  <si>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</si>
  <si>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</si>
  <si>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</si>
  <si>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</si>
  <si>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</si>
  <si>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</si>
  <si>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</si>
  <si>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</si>
  <si>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</si>
  <si>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</si>
  <si>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</si>
  <si>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</si>
  <si>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</si>
  <si>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</si>
  <si>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</si>
  <si>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</si>
  <si>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</si>
  <si>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</si>
  <si>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</si>
  <si>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</si>
  <si>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</si>
  <si>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</si>
  <si>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</si>
  <si>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</si>
  <si>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</si>
  <si>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</si>
  <si>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</si>
  <si>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</si>
  <si>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</si>
  <si>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</si>
  <si>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</si>
  <si>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</si>
  <si>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</si>
  <si>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</si>
  <si>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</si>
  <si>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</si>
  <si>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</si>
  <si>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</si>
  <si>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</si>
  <si>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</si>
  <si>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</si>
  <si>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</si>
  <si>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</si>
  <si>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</si>
  <si>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</si>
  <si>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</si>
  <si>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</si>
  <si>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</si>
  <si>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</si>
  <si>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</si>
  <si>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</si>
  <si>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</si>
  <si>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</si>
  <si>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</si>
  <si>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</si>
  <si>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</si>
  <si>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</si>
  <si>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</si>
  <si>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</si>
  <si>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</si>
  <si>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</si>
  <si>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</si>
  <si>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</si>
  <si>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</si>
  <si>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</si>
  <si>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</si>
  <si>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</si>
  <si>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</si>
  <si>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</si>
  <si>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</si>
  <si>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</si>
  <si>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</si>
  <si>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</si>
  <si>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</si>
  <si>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</si>
  <si>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</si>
  <si>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</si>
  <si>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</si>
  <si>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</si>
  <si>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</si>
  <si>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</si>
  <si>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</si>
  <si>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</si>
  <si>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</si>
  <si>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</si>
  <si>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</si>
  <si>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</si>
  <si>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</si>
  <si>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</si>
  <si>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</si>
  <si>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</si>
  <si>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</si>
  <si>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</si>
  <si>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</si>
  <si>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</si>
  <si>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</si>
  <si>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</si>
  <si>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</si>
  <si>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</si>
  <si>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</si>
  <si>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</si>
  <si>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</si>
  <si>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</si>
  <si>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</si>
  <si>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</si>
  <si>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</si>
  <si>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</si>
  <si>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</si>
  <si>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</si>
  <si>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</si>
  <si>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</si>
  <si>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</si>
  <si>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</si>
  <si>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</si>
  <si>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</si>
  <si>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</si>
  <si>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</si>
  <si>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</si>
  <si>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</si>
  <si>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</si>
  <si>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</si>
  <si>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</si>
  <si>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</si>
  <si>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</si>
  <si>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</si>
  <si>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</si>
  <si>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</si>
  <si>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</si>
  <si>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</si>
  <si>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</si>
  <si>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</si>
  <si>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</si>
  <si>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</si>
  <si>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</si>
  <si>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</si>
  <si>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</si>
  <si>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</si>
  <si>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</si>
  <si>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</si>
  <si>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</si>
  <si>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</si>
  <si>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</si>
  <si>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</si>
  <si>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</si>
  <si>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</si>
  <si>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</si>
  <si>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</si>
  <si>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</si>
  <si>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</si>
  <si>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</si>
  <si>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</si>
  <si>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</si>
  <si>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</si>
  <si>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</si>
  <si>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</si>
  <si>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</si>
  <si>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</si>
  <si>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</si>
  <si>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</si>
  <si>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</si>
  <si>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</si>
  <si>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</si>
  <si>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</si>
  <si>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</si>
  <si>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</si>
  <si>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</si>
  <si>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</si>
  <si>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</si>
  <si>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</si>
  <si>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</si>
  <si>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</si>
  <si>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</si>
  <si>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</si>
  <si>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</si>
  <si>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</si>
  <si>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</si>
  <si>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</si>
  <si>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</si>
  <si>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</si>
  <si>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</si>
  <si>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</si>
  <si>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</si>
  <si>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</si>
  <si>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</si>
  <si>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</si>
  <si>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</si>
  <si>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</si>
  <si>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</si>
  <si>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</si>
  <si>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</si>
  <si>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</si>
  <si>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</si>
  <si>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</si>
  <si>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</si>
  <si>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</si>
  <si>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</si>
  <si>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</si>
  <si>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</si>
  <si>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</si>
  <si>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</si>
  <si>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</si>
  <si>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</si>
  <si>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</si>
  <si>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</si>
  <si>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</si>
  <si>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</si>
  <si>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</si>
  <si>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</si>
  <si>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</si>
  <si>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</si>
  <si>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</si>
  <si>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</si>
  <si>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</si>
  <si>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</si>
  <si>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</si>
  <si>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</si>
  <si>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</si>
  <si>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</si>
  <si>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</si>
  <si>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</si>
  <si>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</si>
  <si>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</si>
  <si>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</si>
  <si>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</si>
  <si>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</si>
  <si>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</si>
  <si>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</si>
  <si>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</si>
  <si>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</si>
  <si>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</si>
  <si>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</si>
  <si>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</si>
  <si>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</si>
  <si>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</si>
  <si>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</si>
  <si>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</si>
  <si>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</si>
  <si>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</si>
  <si>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</si>
  <si>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</si>
  <si>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</si>
  <si>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</si>
  <si>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</si>
  <si>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</si>
  <si>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</si>
  <si>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</si>
  <si>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</si>
  <si>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</si>
  <si>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</si>
  <si>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</si>
  <si>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</si>
  <si>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</si>
  <si>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</si>
  <si>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</si>
  <si>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</si>
  <si>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</si>
  <si>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</si>
  <si>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</si>
  <si>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</si>
  <si>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</si>
  <si>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</si>
  <si>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</si>
  <si>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</si>
  <si>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</si>
  <si>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</si>
  <si>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</si>
  <si>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</si>
  <si>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</si>
  <si>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</si>
  <si>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</si>
  <si>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</si>
  <si>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</si>
  <si>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</si>
  <si>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</si>
  <si>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</si>
  <si>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</si>
  <si>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</si>
  <si>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</si>
  <si>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</si>
  <si>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</si>
  <si>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</si>
  <si>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</si>
  <si>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</si>
  <si>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</si>
  <si>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</si>
  <si>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</si>
  <si>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</si>
  <si>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</si>
  <si>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</si>
  <si>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</si>
  <si>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</si>
  <si>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</si>
  <si>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</si>
  <si>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</si>
  <si>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</si>
  <si>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</si>
  <si>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</si>
  <si>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</si>
  <si>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</si>
  <si>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</si>
  <si>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</si>
  <si>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</si>
  <si>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</si>
  <si>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</si>
  <si>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</si>
  <si>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</si>
  <si>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</si>
  <si>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</si>
  <si>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</si>
  <si>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</si>
  <si>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</si>
  <si>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</si>
  <si>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</si>
  <si>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</si>
  <si>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</si>
  <si>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</si>
  <si>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</si>
  <si>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</si>
  <si>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</si>
  <si>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</si>
  <si>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</si>
  <si>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</si>
  <si>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</si>
  <si>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</si>
  <si>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</si>
  <si>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</si>
  <si>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</si>
  <si>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</si>
  <si>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</si>
  <si>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</si>
  <si>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</si>
  <si>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</si>
  <si>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</si>
  <si>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</si>
  <si>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</si>
  <si>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</si>
  <si>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</si>
  <si>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</si>
  <si>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</si>
  <si>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</si>
  <si>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</si>
  <si>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</si>
  <si>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</si>
  <si>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</si>
  <si>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</si>
  <si>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</si>
  <si>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</si>
  <si>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</si>
  <si>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</si>
  <si>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</si>
  <si>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</si>
  <si>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</si>
  <si>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</si>
  <si>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</si>
  <si>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</si>
  <si>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</si>
  <si>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</si>
  <si>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</si>
  <si>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</si>
  <si>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</si>
  <si>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</si>
  <si>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</si>
  <si>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</si>
  <si>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</si>
  <si>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</si>
  <si>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</si>
  <si>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</si>
  <si>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</si>
  <si>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</si>
  <si>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</si>
  <si>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</si>
  <si>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</si>
  <si>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</si>
  <si>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</si>
  <si>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</si>
  <si>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</si>
  <si>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</si>
  <si>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</si>
  <si>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</si>
  <si>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</si>
  <si>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</si>
  <si>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</si>
  <si>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</si>
  <si>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</si>
  <si>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</si>
  <si>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</si>
  <si>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</si>
  <si>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</si>
  <si>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</si>
  <si>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</si>
  <si>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</si>
  <si>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</si>
  <si>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</si>
  <si>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</si>
  <si>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</si>
  <si>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</si>
  <si>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</si>
  <si>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</si>
  <si>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</si>
  <si>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</si>
  <si>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</si>
  <si>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</si>
  <si>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</si>
  <si>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</si>
  <si>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</si>
  <si>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</si>
  <si>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</si>
  <si>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</si>
  <si>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</si>
  <si>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</si>
  <si>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</si>
  <si>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</si>
  <si>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</si>
  <si>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</si>
  <si>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</si>
  <si>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</si>
  <si>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</si>
  <si>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</si>
  <si>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</si>
  <si>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</si>
  <si>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</si>
  <si>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</si>
  <si>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</si>
  <si>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</si>
  <si>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</si>
  <si>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</si>
  <si>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</si>
  <si>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</si>
  <si>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</si>
  <si>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</si>
  <si>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</si>
  <si>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</si>
  <si>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</si>
  <si>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</si>
  <si>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</si>
  <si>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</si>
  <si>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</si>
  <si>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</si>
  <si>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</si>
  <si>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</si>
  <si>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</si>
  <si>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</si>
  <si>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</si>
  <si>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</si>
  <si>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</si>
  <si>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</si>
  <si>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</si>
  <si>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</si>
  <si>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</si>
  <si>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</si>
  <si>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</si>
  <si>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</si>
  <si>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</si>
  <si>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</si>
  <si>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</si>
  <si>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</si>
  <si>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</si>
  <si>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</si>
  <si>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</si>
  <si>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</si>
  <si>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</si>
  <si>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</si>
  <si>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</si>
  <si>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</si>
  <si>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</si>
  <si>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</si>
  <si>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</si>
  <si>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</si>
  <si>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</si>
  <si>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</si>
  <si>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</si>
  <si>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</si>
  <si>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</si>
  <si>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</si>
  <si>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</si>
  <si>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</si>
  <si>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</si>
  <si>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</si>
  <si>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</si>
  <si>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</si>
  <si>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</si>
  <si>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</si>
  <si>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</si>
  <si>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</si>
  <si>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</si>
  <si>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</si>
  <si>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</si>
  <si>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</si>
  <si>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</si>
  <si>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</si>
  <si>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</si>
  <si>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</si>
  <si>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</si>
  <si>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</si>
  <si>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</si>
  <si>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</si>
  <si>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</si>
  <si>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</si>
  <si>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</si>
  <si>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</si>
  <si>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</si>
  <si>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</si>
  <si>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</si>
  <si>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</si>
  <si>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</si>
  <si>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</si>
  <si>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</si>
  <si>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</si>
  <si>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</si>
  <si>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</si>
  <si>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</si>
  <si>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</si>
  <si>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</si>
  <si>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</si>
  <si>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</si>
  <si>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</si>
  <si>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</si>
  <si>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</si>
  <si>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</si>
  <si>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</si>
  <si>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</si>
  <si>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</si>
  <si>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</si>
  <si>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</si>
  <si>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</si>
  <si>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</si>
  <si>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</si>
  <si>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</si>
  <si>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</si>
  <si>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</si>
  <si>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</si>
  <si>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</si>
  <si>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</si>
  <si>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</si>
  <si>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</si>
  <si>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</si>
  <si>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</si>
  <si>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</si>
  <si>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</si>
  <si>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</si>
  <si>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</si>
  <si>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</si>
  <si>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</si>
  <si>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</si>
  <si>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</si>
  <si>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</si>
  <si>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</si>
  <si>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</si>
  <si>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</si>
  <si>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</si>
  <si>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</si>
  <si>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</si>
  <si>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</si>
  <si>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</si>
  <si>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</si>
  <si>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</si>
  <si>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</si>
  <si>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</si>
  <si>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</si>
  <si>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</si>
  <si>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</si>
  <si>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</si>
  <si>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</si>
  <si>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</si>
  <si>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</si>
  <si>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</si>
  <si>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</si>
  <si>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</si>
  <si>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</si>
  <si>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</si>
  <si>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</si>
  <si>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</si>
  <si>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</si>
  <si>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</si>
  <si>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</si>
  <si>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</si>
  <si>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</si>
  <si>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</si>
  <si>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</si>
  <si>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</si>
  <si>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</si>
  <si>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</si>
  <si>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</si>
  <si>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</si>
  <si>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</si>
  <si>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</si>
  <si>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</si>
  <si>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</si>
  <si>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</si>
  <si>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</si>
  <si>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</si>
  <si>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</si>
  <si>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</si>
  <si>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</si>
  <si>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</si>
  <si>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</si>
  <si>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</si>
  <si>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</si>
  <si>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</si>
  <si>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</si>
  <si>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</si>
  <si>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</si>
  <si>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</si>
  <si>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</si>
  <si>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</si>
  <si>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</si>
  <si>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</si>
  <si>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</si>
  <si>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</si>
  <si>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</si>
  <si>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</si>
  <si>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</si>
  <si>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</si>
  <si>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</si>
  <si>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</si>
  <si>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</si>
  <si>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</si>
  <si>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</si>
  <si>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</si>
  <si>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</si>
  <si>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</si>
  <si>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</si>
  <si>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</si>
  <si>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</si>
  <si>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</si>
  <si>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</si>
  <si>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</si>
  <si>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</si>
  <si>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</si>
  <si>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</si>
  <si>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</si>
  <si>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</si>
  <si>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</si>
  <si>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</si>
  <si>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</si>
  <si>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</si>
  <si>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</si>
  <si>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</si>
  <si>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</si>
  <si>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</si>
  <si>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</si>
  <si>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</si>
  <si>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</si>
  <si>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</si>
  <si>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</si>
  <si>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</si>
  <si>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</si>
  <si>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</si>
  <si>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</si>
  <si>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</si>
  <si>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</si>
  <si>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</si>
  <si>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</si>
  <si>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</si>
  <si>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</si>
  <si>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</si>
  <si>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</si>
  <si>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</si>
  <si>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</si>
  <si>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</si>
  <si>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</si>
  <si>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</si>
  <si>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</si>
  <si>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</si>
  <si>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</si>
  <si>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</si>
  <si>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</si>
  <si>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</si>
  <si>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</si>
  <si>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</si>
  <si>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</si>
  <si>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</si>
  <si>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</si>
  <si>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</si>
  <si>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</si>
  <si>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</si>
  <si>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</si>
  <si>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</si>
  <si>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</si>
  <si>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</si>
  <si>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</si>
  <si>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</si>
  <si>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</si>
  <si>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</si>
  <si>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</si>
  <si>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</si>
  <si>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</si>
  <si>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</si>
  <si>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</si>
  <si>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</si>
  <si>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</si>
  <si>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</si>
  <si>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</si>
  <si>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</si>
  <si>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</si>
  <si>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</si>
  <si>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</si>
  <si>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</si>
  <si>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</si>
  <si>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</si>
  <si>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</si>
  <si>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</si>
  <si>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</si>
  <si>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</si>
  <si>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</si>
  <si>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</si>
  <si>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</si>
  <si>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</si>
  <si>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</si>
  <si>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</si>
  <si>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</si>
  <si>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</si>
  <si>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</si>
  <si>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</si>
  <si>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</si>
  <si>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</si>
  <si>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</si>
  <si>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</si>
  <si>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</si>
  <si>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</si>
  <si>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</si>
  <si>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</si>
  <si>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</si>
  <si>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</si>
  <si>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</si>
  <si>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</si>
  <si>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</si>
  <si>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</si>
  <si>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</si>
  <si>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</si>
  <si>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</si>
  <si>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</si>
  <si>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</si>
  <si>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</si>
  <si>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</si>
  <si>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</si>
  <si>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</si>
  <si>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</si>
  <si>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</si>
  <si>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</si>
  <si>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</si>
  <si>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</si>
  <si>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</si>
  <si>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</si>
  <si>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</si>
  <si>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</si>
  <si>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</si>
  <si>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</si>
  <si>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</si>
  <si>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</si>
  <si>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</si>
  <si>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</si>
  <si>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</si>
  <si>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</si>
  <si>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</si>
  <si>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</si>
  <si>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</si>
  <si>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</si>
  <si>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</si>
  <si>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</si>
  <si>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</si>
  <si>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</si>
  <si>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</si>
  <si>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</si>
  <si>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</si>
  <si>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</si>
  <si>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</si>
  <si>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</si>
  <si>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</si>
  <si>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</si>
  <si>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</si>
  <si>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</si>
  <si>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</si>
  <si>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</si>
  <si>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</si>
  <si>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</si>
  <si>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</si>
  <si>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</si>
  <si>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</si>
  <si>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</si>
  <si>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</si>
  <si>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</si>
  <si>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</si>
  <si>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</si>
  <si>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</si>
  <si>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</si>
  <si>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</si>
  <si>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</si>
  <si>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</si>
  <si>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</si>
  <si>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</si>
  <si>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</si>
  <si>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</si>
  <si>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</si>
  <si>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</si>
  <si>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</si>
  <si>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</si>
  <si>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</si>
  <si>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</si>
  <si>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</si>
  <si>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</si>
  <si>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</si>
  <si>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</si>
  <si>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</si>
  <si>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</si>
  <si>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</si>
  <si>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</si>
  <si>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</si>
  <si>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</si>
  <si>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</si>
  <si>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</si>
  <si>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</si>
  <si>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</si>
  <si>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</si>
  <si>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</si>
  <si>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</si>
  <si>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</si>
  <si>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</si>
  <si>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</si>
  <si>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</si>
  <si>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</si>
  <si>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</si>
  <si>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</si>
  <si>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</si>
  <si>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</si>
  <si>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</si>
  <si>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</si>
  <si>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</si>
  <si>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</si>
  <si>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</si>
  <si>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</si>
  <si>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</si>
  <si>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</si>
  <si>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</si>
  <si>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</si>
  <si>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</si>
  <si>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</si>
  <si>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</si>
  <si>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</si>
  <si>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</si>
  <si>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</si>
  <si>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</si>
  <si>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</si>
  <si>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</si>
  <si>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</si>
  <si>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</si>
  <si>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</si>
  <si>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</si>
  <si>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</si>
  <si>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</si>
  <si>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</si>
  <si>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</si>
  <si>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</si>
  <si>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</si>
  <si>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</si>
  <si>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</si>
  <si>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</si>
  <si>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</si>
  <si>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</si>
  <si>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</si>
  <si>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</si>
  <si>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</si>
  <si>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</si>
  <si>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</si>
  <si>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</si>
  <si>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</si>
  <si>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</si>
  <si>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</si>
  <si>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</si>
  <si>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</si>
  <si>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</si>
  <si>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</si>
  <si>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</si>
  <si>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</si>
  <si>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</si>
  <si>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</si>
  <si>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</si>
  <si>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</si>
  <si>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</si>
  <si>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</si>
  <si>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</si>
  <si>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</si>
  <si>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</si>
  <si>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</si>
  <si>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</si>
  <si>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</si>
  <si>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</si>
  <si>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</si>
  <si>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</si>
  <si>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</si>
  <si>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</si>
  <si>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</si>
  <si>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</si>
  <si>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</si>
  <si>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</si>
  <si>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</si>
  <si>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</si>
  <si>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</si>
  <si>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</si>
  <si>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</si>
  <si>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</si>
  <si>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</si>
  <si>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</si>
  <si>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</si>
  <si>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</si>
  <si>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</si>
  <si>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</si>
  <si>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</si>
  <si>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</si>
  <si>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</si>
  <si>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</si>
  <si>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</si>
  <si>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</si>
  <si>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</si>
  <si>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</si>
  <si>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</si>
  <si>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</si>
  <si>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</si>
  <si>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</si>
  <si>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</si>
  <si>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</si>
  <si>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</si>
  <si>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</si>
  <si>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</si>
  <si>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</si>
  <si>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</si>
  <si>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</si>
  <si>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</si>
  <si>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</si>
  <si>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</si>
  <si>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</si>
  <si>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</si>
  <si>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</si>
  <si>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</si>
  <si>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</si>
  <si>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</si>
  <si>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</si>
  <si>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</si>
  <si>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</si>
  <si>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</si>
  <si>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</si>
  <si>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</si>
  <si>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</si>
  <si>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</si>
  <si>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</si>
  <si>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</si>
  <si>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</si>
  <si>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</si>
  <si>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</si>
  <si>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</si>
  <si>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</si>
  <si>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</si>
  <si>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</si>
  <si>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</si>
  <si>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</si>
  <si>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</si>
  <si>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</si>
  <si>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</si>
  <si>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</si>
  <si>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</si>
  <si>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</si>
  <si>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</si>
  <si>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</si>
  <si>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</si>
  <si>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</si>
  <si>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</si>
  <si>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</si>
  <si>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</si>
  <si>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</si>
  <si>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</si>
  <si>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</si>
  <si>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</si>
  <si>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</si>
  <si>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</si>
  <si>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</si>
  <si>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</si>
  <si>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</si>
  <si>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</si>
  <si>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</si>
  <si>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</si>
  <si>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</si>
  <si>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</si>
  <si>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</si>
  <si>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</si>
  <si>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</si>
  <si>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</si>
  <si>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</si>
  <si>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</si>
  <si>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</si>
  <si>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</si>
  <si>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</si>
  <si>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</si>
  <si>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</si>
  <si>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</si>
  <si>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</si>
  <si>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</si>
  <si>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</si>
  <si>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</si>
  <si>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</si>
  <si>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</si>
  <si>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</si>
  <si>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</si>
  <si>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</si>
  <si>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</si>
  <si>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</si>
  <si>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</si>
  <si>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</si>
  <si>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</si>
  <si>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</si>
  <si>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</si>
  <si>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</si>
  <si>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</si>
  <si>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</si>
  <si>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</si>
  <si>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</si>
  <si>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</si>
  <si>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</si>
  <si>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</si>
  <si>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</si>
  <si>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</si>
  <si>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</si>
  <si>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</si>
  <si>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</si>
  <si>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</si>
  <si>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</si>
  <si>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</si>
  <si>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</si>
  <si>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</si>
  <si>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</si>
  <si>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</si>
  <si>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</si>
  <si>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</si>
  <si>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</si>
  <si>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</si>
  <si>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</si>
  <si>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</si>
  <si>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</si>
  <si>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</si>
  <si>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</si>
  <si>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</si>
  <si>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</si>
  <si>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</si>
  <si>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</si>
  <si>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</si>
  <si>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</si>
  <si>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</si>
  <si>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</si>
  <si>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</si>
  <si>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</si>
  <si>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</si>
  <si>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</si>
  <si>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</si>
  <si>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</si>
  <si>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</si>
  <si>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</si>
  <si>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</si>
  <si>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</si>
  <si>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</si>
  <si>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</si>
  <si>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</si>
  <si>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</si>
  <si>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</si>
  <si>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</si>
  <si>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</si>
  <si>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</si>
  <si>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</si>
  <si>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</si>
  <si>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</si>
  <si>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</si>
  <si>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</si>
  <si>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</si>
  <si>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</si>
  <si>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</si>
  <si>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</si>
  <si>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</si>
  <si>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</si>
  <si>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</si>
  <si>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</si>
  <si>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</si>
  <si>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</si>
  <si>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</si>
  <si>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</si>
  <si>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</si>
  <si>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</si>
  <si>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</si>
  <si>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</si>
  <si>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</si>
  <si>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</si>
  <si>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</si>
  <si>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</si>
  <si>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</si>
  <si>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</si>
  <si>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</si>
  <si>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</si>
  <si>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</si>
  <si>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</si>
  <si>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</si>
  <si>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</si>
  <si>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</si>
  <si>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</si>
  <si>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</si>
  <si>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</si>
  <si>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</si>
  <si>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</si>
  <si>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</si>
  <si>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</si>
  <si>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</si>
  <si>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</si>
  <si>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</si>
  <si>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</si>
  <si>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</si>
  <si>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</si>
  <si>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</si>
  <si>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</si>
  <si>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</si>
  <si>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</si>
  <si>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</si>
  <si>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</si>
  <si>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</si>
  <si>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</si>
  <si>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</si>
  <si>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</si>
  <si>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</si>
  <si>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</si>
  <si>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</si>
  <si>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</si>
  <si>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</si>
  <si>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</si>
  <si>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</si>
  <si>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</si>
  <si>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</si>
  <si>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</si>
  <si>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</si>
  <si>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</si>
  <si>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</si>
  <si>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</si>
  <si>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</si>
  <si>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</si>
  <si>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</si>
  <si>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</si>
  <si>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</si>
  <si>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</si>
  <si>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</si>
  <si>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</si>
  <si>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</si>
  <si>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</si>
  <si>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</si>
  <si>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</si>
  <si>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</si>
  <si>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</si>
  <si>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</si>
  <si>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</si>
  <si>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</si>
  <si>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</si>
  <si>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</si>
  <si>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</si>
  <si>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</si>
  <si>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</si>
  <si>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</si>
  <si>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</si>
  <si>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</si>
  <si>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</si>
  <si>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</si>
  <si>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</si>
  <si>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</si>
  <si>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</si>
  <si>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</si>
  <si>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</si>
  <si>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</si>
  <si>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</si>
  <si>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</si>
  <si>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</si>
  <si>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</si>
  <si>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</si>
  <si>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</si>
  <si>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</si>
  <si>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</si>
  <si>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</si>
  <si>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</si>
  <si>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</si>
  <si>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</si>
  <si>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</si>
  <si>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</si>
  <si>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</si>
  <si>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</si>
  <si>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</si>
  <si>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</si>
  <si>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</si>
  <si>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</si>
  <si>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</si>
  <si>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</si>
  <si>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</si>
  <si>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</si>
  <si>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</si>
  <si>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</si>
  <si>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</si>
  <si>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</si>
  <si>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</si>
  <si>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</si>
  <si>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</si>
  <si>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</si>
  <si>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</si>
  <si>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</si>
  <si>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</si>
  <si>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</si>
  <si>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</si>
  <si>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</si>
  <si>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</si>
  <si>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</si>
  <si>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</si>
  <si>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</si>
  <si>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</si>
  <si>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</si>
  <si>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</si>
  <si>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</si>
  <si>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</si>
  <si>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</si>
  <si>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</si>
  <si>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</si>
  <si>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</si>
  <si>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</si>
  <si>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</si>
  <si>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</si>
  <si>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</si>
  <si>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</si>
  <si>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</si>
  <si>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</si>
  <si>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</si>
  <si>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</si>
  <si>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</si>
  <si>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</si>
  <si>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</si>
  <si>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</si>
  <si>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</si>
  <si>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</si>
  <si>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</si>
  <si>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</si>
  <si>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</si>
  <si>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</si>
  <si>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</si>
  <si>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</si>
  <si>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</si>
  <si>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</si>
  <si>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</si>
  <si>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</si>
  <si>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</si>
  <si>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</si>
  <si>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</si>
  <si>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</si>
  <si>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</si>
  <si>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</si>
  <si>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</si>
  <si>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</si>
  <si>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</si>
  <si>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</si>
  <si>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</si>
  <si>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</si>
  <si>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</si>
  <si>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</si>
  <si>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</si>
  <si>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</si>
  <si>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</si>
  <si>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</si>
  <si>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</si>
  <si>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</si>
  <si>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</si>
  <si>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</si>
  <si>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</si>
  <si>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</si>
  <si>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</si>
  <si>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</si>
  <si>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</si>
  <si>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</si>
  <si>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</si>
  <si>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</si>
  <si>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</si>
  <si>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</si>
  <si>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</si>
  <si>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</si>
  <si>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</si>
  <si>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</si>
  <si>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</si>
  <si>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</si>
  <si>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</si>
  <si>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</si>
  <si>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</si>
  <si>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</si>
  <si>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</si>
  <si>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</si>
  <si>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</si>
  <si>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</si>
  <si>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</si>
  <si>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</si>
  <si>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</si>
  <si>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</si>
  <si>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</si>
  <si>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</si>
  <si>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</si>
  <si>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</si>
  <si>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</si>
  <si>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</si>
  <si>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</si>
  <si>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</si>
  <si>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</si>
  <si>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</si>
  <si>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</si>
  <si>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</si>
  <si>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</si>
  <si>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</si>
  <si>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</si>
  <si>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</si>
  <si>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</si>
  <si>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</si>
  <si>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</si>
  <si>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</si>
  <si>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</si>
  <si>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</si>
  <si>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</si>
  <si>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</si>
  <si>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</si>
  <si>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</si>
  <si>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</si>
  <si>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</si>
  <si>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</si>
  <si>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</si>
  <si>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</si>
  <si>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</si>
  <si>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</si>
  <si>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</si>
  <si>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</si>
  <si>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</si>
  <si>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</si>
  <si>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</si>
  <si>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</si>
  <si>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</si>
  <si>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</si>
  <si>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</si>
  <si>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</si>
  <si>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</si>
  <si>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</si>
  <si>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</si>
  <si>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</si>
  <si>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</si>
  <si>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</si>
  <si>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</si>
  <si>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</si>
  <si>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</si>
  <si>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</si>
  <si>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</si>
  <si>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</si>
  <si>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</si>
  <si>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</si>
  <si>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</si>
  <si>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</si>
  <si>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</si>
  <si>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</si>
  <si>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</si>
  <si>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</si>
  <si>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</si>
  <si>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</si>
  <si>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</si>
  <si>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</si>
  <si>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</si>
  <si>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</si>
  <si>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</si>
  <si>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</si>
  <si>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</si>
  <si>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</si>
  <si>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</si>
  <si>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</si>
  <si>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</si>
  <si>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</si>
  <si>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</si>
  <si>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</si>
  <si>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</si>
  <si>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</si>
  <si>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</si>
  <si>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</si>
  <si>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</si>
  <si>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</si>
  <si>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</si>
  <si>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</si>
  <si>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</si>
  <si>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</si>
  <si>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</si>
  <si>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</si>
  <si>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</si>
  <si>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</si>
  <si>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</si>
  <si>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</si>
  <si>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</si>
  <si>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</si>
  <si>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</si>
  <si>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</si>
  <si>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</si>
  <si>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</si>
  <si>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</si>
  <si>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</si>
  <si>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</si>
  <si>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</si>
  <si>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</si>
  <si>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</si>
  <si>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</si>
  <si>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</si>
  <si>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</si>
  <si>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</si>
  <si>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</si>
  <si>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</si>
  <si>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</si>
  <si>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</si>
  <si>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</si>
  <si>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</si>
  <si>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</si>
  <si>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</si>
  <si>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</si>
  <si>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</si>
  <si>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</si>
  <si>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</si>
  <si>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</si>
  <si>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</si>
  <si>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</si>
  <si>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</si>
  <si>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</si>
  <si>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</si>
  <si>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</si>
  <si>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</si>
  <si>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</si>
  <si>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</si>
  <si>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</si>
  <si>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</si>
  <si>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</si>
  <si>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</si>
  <si>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</si>
  <si>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</si>
  <si>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</si>
  <si>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</si>
  <si>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</si>
  <si>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</si>
  <si>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</si>
  <si>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</si>
  <si>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</si>
  <si>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</si>
  <si>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</si>
  <si>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</si>
  <si>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</si>
  <si>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</si>
  <si>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</si>
  <si>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</si>
  <si>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</si>
  <si>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</si>
  <si>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</si>
  <si>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</si>
  <si>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</si>
  <si>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</si>
  <si>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</si>
  <si>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</si>
  <si>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</si>
  <si>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</si>
  <si>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</si>
  <si>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</si>
  <si>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</si>
  <si>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</si>
  <si>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</si>
  <si>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</si>
  <si>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</si>
  <si>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</si>
  <si>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</si>
  <si>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</si>
  <si>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</si>
  <si>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</si>
  <si>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</si>
  <si>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</si>
  <si>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</si>
  <si>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</si>
  <si>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</si>
  <si>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</si>
  <si>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</si>
  <si>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</si>
  <si>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</si>
  <si>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</si>
  <si>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</si>
  <si>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</si>
  <si>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</si>
  <si>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</si>
  <si>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</si>
  <si>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</si>
  <si>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</si>
  <si>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</si>
  <si>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</si>
  <si>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</si>
  <si>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</si>
  <si>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</si>
  <si>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</si>
  <si>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</si>
  <si>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</si>
  <si>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</si>
  <si>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</si>
  <si>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</si>
  <si>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</si>
  <si>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</si>
  <si>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</si>
  <si>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</si>
  <si>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</si>
  <si>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</si>
  <si>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</si>
  <si>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</si>
  <si>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</si>
  <si>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</si>
  <si>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</si>
  <si>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</si>
  <si>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</si>
  <si>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</si>
  <si>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</si>
  <si>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</si>
  <si>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</si>
  <si>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</si>
  <si>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</si>
  <si>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</si>
  <si>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</si>
  <si>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</si>
  <si>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</si>
  <si>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</si>
  <si>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</si>
  <si>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</si>
  <si>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</si>
  <si>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</si>
  <si>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</si>
  <si>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</si>
  <si>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</si>
  <si>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</si>
  <si>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</si>
  <si>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</si>
  <si>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</si>
  <si>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</si>
  <si>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</si>
  <si>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</si>
  <si>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</si>
  <si>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</si>
  <si>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</si>
  <si>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</si>
  <si>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</si>
  <si>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</si>
  <si>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</si>
  <si>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</si>
  <si>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</si>
  <si>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</si>
  <si>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</si>
  <si>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</si>
  <si>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</si>
  <si>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</si>
  <si>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</si>
  <si>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</si>
  <si>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</si>
  <si>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</si>
  <si>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</si>
  <si>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</si>
  <si>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</si>
  <si>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</si>
  <si>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</si>
  <si>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</si>
  <si>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</si>
  <si>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</si>
  <si>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</si>
  <si>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</si>
  <si>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</si>
  <si>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</si>
  <si>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</si>
  <si>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</si>
  <si>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</si>
  <si>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</si>
  <si>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</si>
  <si>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</si>
  <si>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</si>
  <si>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</si>
  <si>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</si>
  <si>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</si>
  <si>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</si>
  <si>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</si>
  <si>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</si>
  <si>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</si>
  <si>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</si>
  <si>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</si>
  <si>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</si>
  <si>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</si>
  <si>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</si>
  <si>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</si>
  <si>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</si>
  <si>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</si>
  <si>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</si>
  <si>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</si>
  <si>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</si>
  <si>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</si>
  <si>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</si>
  <si>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</si>
  <si>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</si>
  <si>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</si>
  <si>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</si>
  <si>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</si>
  <si>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</si>
  <si>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</si>
  <si>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</si>
  <si>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</si>
  <si>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</si>
  <si>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</si>
  <si>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</si>
  <si>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</si>
  <si>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</si>
  <si>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</si>
  <si>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</si>
  <si>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</si>
  <si>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</si>
  <si>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</si>
  <si>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</si>
  <si>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</si>
  <si>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</si>
  <si>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</si>
  <si>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</si>
  <si>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</si>
  <si>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</si>
  <si>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</si>
  <si>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</si>
  <si>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</si>
  <si>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</si>
  <si>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</si>
  <si>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</si>
  <si>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</si>
  <si>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</si>
  <si>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</si>
  <si>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</si>
  <si>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</si>
  <si>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</si>
  <si>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</si>
  <si>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</si>
  <si>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</si>
  <si>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</si>
  <si>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</si>
  <si>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</si>
  <si>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</si>
  <si>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</si>
  <si>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</si>
  <si>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</si>
  <si>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</si>
  <si>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</si>
  <si>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</si>
  <si>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</si>
  <si>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</si>
  <si>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</si>
  <si>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</si>
  <si>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</si>
  <si>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</si>
  <si>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</si>
  <si>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</si>
  <si>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</si>
  <si>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</si>
  <si>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</si>
  <si>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</si>
  <si>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</si>
  <si>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</si>
  <si>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</si>
  <si>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</si>
  <si>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</si>
  <si>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</si>
  <si>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</si>
  <si>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</si>
  <si>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</si>
  <si>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</si>
  <si>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</si>
  <si>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</si>
  <si>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</si>
  <si>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</si>
  <si>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</si>
  <si>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</si>
  <si>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</si>
  <si>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</si>
  <si>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</si>
  <si>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</si>
  <si>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</si>
  <si>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</si>
  <si>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</si>
  <si>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</si>
  <si>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</si>
  <si>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</si>
  <si>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</si>
  <si>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</si>
  <si>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</si>
  <si>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</si>
  <si>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</si>
  <si>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</si>
  <si>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</si>
  <si>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</si>
  <si>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</si>
  <si>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</si>
  <si>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</si>
  <si>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</si>
  <si>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</si>
  <si>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</si>
  <si>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</si>
  <si>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</si>
  <si>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</si>
  <si>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</si>
  <si>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</si>
  <si>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</si>
  <si>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</si>
  <si>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</si>
  <si>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</si>
  <si>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</si>
  <si>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</si>
  <si>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</si>
  <si>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</si>
  <si>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</si>
  <si>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</si>
  <si>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</si>
  <si>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</si>
  <si>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</si>
  <si>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</si>
  <si>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</si>
  <si>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</si>
  <si>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</si>
  <si>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</si>
  <si>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</si>
  <si>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</si>
  <si>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</si>
  <si>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</si>
  <si>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</si>
  <si>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</si>
  <si>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</si>
  <si>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</si>
  <si>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</si>
  <si>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</si>
  <si>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</si>
  <si>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</si>
  <si>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</si>
  <si>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</si>
  <si>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</si>
  <si>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</si>
  <si>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</si>
  <si>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</si>
  <si>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</si>
  <si>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</si>
  <si>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</si>
  <si>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</si>
  <si>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</si>
  <si>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</si>
  <si>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</si>
  <si>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</si>
  <si>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</si>
  <si>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</si>
  <si>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</si>
  <si>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</si>
  <si>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</si>
  <si>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</si>
  <si>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</si>
  <si>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</si>
  <si>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</si>
  <si>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</si>
  <si>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</si>
  <si>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</si>
  <si>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</si>
  <si>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</si>
  <si>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</si>
  <si>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</si>
  <si>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</si>
  <si>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</si>
  <si>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</si>
  <si>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</si>
  <si>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</si>
  <si>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</si>
  <si>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</si>
  <si>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</si>
  <si>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</si>
  <si>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</si>
  <si>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</si>
  <si>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</si>
  <si>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</si>
  <si>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</si>
  <si>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</si>
  <si>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</si>
  <si>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</si>
  <si>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</si>
  <si>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</si>
  <si>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</si>
  <si>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</si>
  <si>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</si>
  <si>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</si>
  <si>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</si>
  <si>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</si>
  <si>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</si>
  <si>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</si>
  <si>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</si>
  <si>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</si>
  <si>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</si>
  <si>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</si>
  <si>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</si>
  <si>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</si>
  <si>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</si>
  <si>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</si>
  <si>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</si>
  <si>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</si>
  <si>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</si>
  <si>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</si>
  <si>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</si>
  <si>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</si>
  <si>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</si>
  <si>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</si>
  <si>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</si>
  <si>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</si>
  <si>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</si>
  <si>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</si>
  <si>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</si>
  <si>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</si>
  <si>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</si>
  <si>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</si>
  <si>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</si>
  <si>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</si>
  <si>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</si>
  <si>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</si>
  <si>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</si>
  <si>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</si>
  <si>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</si>
  <si>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</si>
  <si>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</si>
  <si>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</si>
  <si>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</si>
  <si>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</si>
  <si>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</si>
  <si>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</si>
  <si>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</si>
  <si>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</si>
  <si>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</si>
  <si>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</si>
  <si>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</si>
  <si>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</si>
  <si>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</si>
  <si>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</si>
  <si>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</si>
  <si>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</si>
  <si>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</si>
  <si>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</si>
  <si>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</si>
  <si>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</si>
  <si>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</si>
  <si>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</si>
  <si>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</si>
  <si>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</si>
  <si>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</si>
  <si>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</si>
  <si>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</si>
  <si>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</si>
  <si>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</si>
  <si>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</si>
  <si>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</si>
  <si>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</si>
  <si>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</si>
  <si>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</si>
  <si>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</si>
  <si>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</si>
  <si>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</si>
  <si>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</si>
  <si>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</si>
  <si>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</si>
  <si>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</si>
  <si>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</si>
  <si>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</si>
  <si>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</si>
  <si>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</si>
  <si>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</si>
  <si>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</si>
  <si>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</si>
  <si>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</si>
  <si>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</si>
  <si>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</si>
  <si>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</si>
  <si>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</si>
  <si>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</si>
  <si>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</si>
  <si>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</si>
  <si>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</si>
  <si>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</si>
  <si>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</si>
  <si>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</si>
  <si>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</si>
  <si>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</si>
  <si>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</si>
  <si>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</si>
  <si>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</si>
  <si>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</si>
  <si>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</si>
  <si>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</si>
  <si>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</si>
  <si>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</si>
  <si>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</si>
  <si>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</si>
  <si>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</si>
  <si>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</si>
  <si>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</si>
  <si>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</si>
  <si>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</si>
  <si>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</si>
  <si>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</si>
  <si>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</si>
  <si>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</si>
  <si>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</si>
  <si>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</si>
  <si>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</si>
  <si>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</si>
  <si>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</si>
  <si>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</si>
  <si>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</si>
  <si>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</si>
  <si>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</si>
  <si>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</si>
  <si>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</si>
  <si>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</si>
  <si>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</si>
  <si>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</si>
  <si>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</si>
  <si>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</si>
  <si>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</si>
  <si>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</si>
  <si>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</si>
  <si>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</si>
  <si>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</si>
  <si>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</si>
  <si>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</si>
  <si>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</si>
  <si>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</si>
  <si>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</si>
  <si>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</si>
  <si>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</si>
  <si>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</si>
  <si>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</si>
  <si>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</si>
  <si>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</si>
  <si>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</si>
  <si>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</si>
  <si>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</si>
  <si>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</si>
  <si>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</si>
  <si>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</si>
  <si>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</si>
  <si>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</si>
  <si>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</si>
  <si>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</si>
  <si>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</si>
  <si>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</si>
  <si>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</si>
  <si>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</si>
  <si>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</si>
  <si>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</si>
  <si>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</si>
  <si>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</si>
  <si>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</si>
  <si>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</si>
  <si>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</si>
  <si>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</si>
  <si>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</si>
  <si>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</si>
  <si>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</si>
  <si>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</si>
  <si>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</si>
  <si>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</si>
  <si>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</si>
  <si>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</si>
  <si>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</si>
  <si>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</si>
  <si>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</si>
  <si>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</si>
  <si>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</si>
  <si>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</si>
  <si>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</si>
  <si>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</si>
  <si>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</si>
  <si>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</si>
  <si>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</si>
  <si>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</si>
  <si>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</si>
  <si>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</si>
  <si>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</si>
  <si>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</si>
  <si>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</si>
  <si>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</si>
  <si>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</si>
  <si>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</si>
  <si>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</si>
  <si>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</si>
  <si>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</si>
  <si>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</si>
  <si>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</si>
  <si>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</si>
  <si>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</si>
  <si>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</si>
  <si>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</si>
  <si>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</si>
  <si>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</si>
  <si>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</si>
  <si>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</si>
  <si>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</si>
  <si>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</si>
  <si>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</si>
  <si>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</si>
  <si>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</si>
  <si>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</si>
  <si>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</si>
  <si>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</si>
  <si>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</si>
  <si>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</si>
  <si>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</si>
  <si>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</si>
  <si>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</si>
  <si>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</si>
  <si>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</si>
  <si>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</si>
  <si>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</si>
  <si>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</si>
  <si>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</si>
  <si>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</si>
  <si>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</si>
  <si>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</si>
  <si>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</si>
  <si>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</si>
  <si>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</si>
  <si>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</si>
  <si>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</si>
  <si>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</si>
  <si>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</si>
  <si>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</si>
  <si>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</si>
  <si>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</si>
  <si>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</si>
  <si>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</si>
  <si>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</si>
  <si>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</si>
  <si>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</si>
  <si>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</si>
  <si>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</si>
  <si>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</si>
  <si>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</si>
  <si>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</si>
  <si>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</si>
  <si>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</si>
  <si>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</si>
  <si>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</si>
  <si>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</si>
  <si>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</si>
  <si>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</si>
  <si>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</si>
  <si>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</si>
  <si>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</si>
  <si>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</si>
  <si>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</si>
  <si>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</si>
  <si>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</si>
  <si>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</si>
  <si>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</si>
  <si>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</si>
  <si>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</si>
  <si>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</si>
  <si>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</si>
  <si>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</si>
  <si>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</si>
  <si>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</si>
  <si>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</si>
  <si>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</si>
  <si>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</si>
  <si>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</si>
  <si>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</si>
  <si>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</si>
  <si>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</si>
  <si>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</si>
  <si>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</si>
  <si>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</si>
  <si>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</si>
  <si>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</si>
  <si>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</si>
  <si>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</si>
  <si>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</si>
  <si>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</si>
  <si>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</si>
  <si>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</si>
  <si>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</si>
  <si>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</si>
  <si>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</si>
  <si>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</si>
  <si>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</si>
  <si>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</si>
  <si>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</si>
  <si>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</si>
  <si>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</si>
  <si>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</si>
  <si>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</si>
  <si>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</si>
  <si>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</si>
  <si>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</si>
  <si>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</si>
  <si>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</si>
  <si>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</si>
  <si>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</si>
  <si>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</si>
  <si>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</si>
  <si>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</si>
  <si>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</si>
  <si>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</si>
  <si>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</si>
  <si>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</si>
  <si>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</si>
  <si>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</si>
  <si>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</si>
  <si>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</si>
  <si>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</si>
  <si>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</si>
  <si>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</si>
  <si>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</si>
  <si>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</si>
  <si>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</si>
  <si>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</si>
  <si>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</si>
  <si>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</si>
  <si>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</si>
  <si>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</si>
  <si>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</si>
  <si>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</si>
  <si>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</si>
  <si>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</si>
  <si>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</si>
  <si>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</si>
  <si>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</si>
  <si>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</si>
  <si>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</si>
  <si>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</si>
  <si>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</si>
  <si>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</si>
  <si>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</si>
  <si>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</si>
  <si>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</si>
  <si>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</si>
  <si>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</si>
  <si>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</si>
  <si>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</si>
  <si>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</si>
  <si>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</si>
  <si>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</si>
  <si>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</si>
  <si>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</si>
  <si>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</si>
  <si>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</si>
  <si>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</si>
  <si>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</si>
  <si>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</si>
  <si>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</si>
  <si>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</si>
  <si>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</si>
  <si>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</si>
  <si>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</si>
  <si>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</si>
  <si>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</si>
  <si>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</si>
  <si>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</si>
  <si>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</si>
  <si>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</si>
  <si>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</si>
  <si>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</si>
  <si>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</si>
  <si>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</si>
  <si>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</si>
  <si>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</si>
  <si>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</si>
  <si>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</si>
  <si>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</si>
  <si>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</si>
  <si>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</si>
  <si>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</si>
  <si>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</si>
  <si>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</si>
  <si>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</si>
  <si>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</si>
  <si>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</si>
  <si>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</si>
  <si>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</si>
  <si>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</si>
  <si>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</si>
  <si>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</si>
  <si>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</si>
  <si>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</si>
  <si>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</si>
  <si>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</si>
  <si>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</si>
  <si>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</si>
  <si>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</si>
  <si>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</si>
  <si>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</si>
  <si>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</si>
  <si>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</si>
  <si>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</si>
  <si>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</si>
  <si>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</si>
  <si>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</si>
  <si>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</si>
  <si>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</si>
  <si>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</si>
  <si>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</si>
  <si>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</si>
  <si>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</si>
  <si>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</si>
  <si>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</si>
  <si>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</si>
  <si>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</si>
  <si>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</si>
  <si>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</si>
  <si>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</si>
  <si>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</si>
  <si>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</si>
  <si>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</si>
  <si>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</si>
  <si>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</si>
  <si>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</si>
  <si>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</si>
  <si>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</si>
  <si>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</si>
  <si>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</si>
  <si>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</si>
  <si>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</si>
  <si>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</si>
  <si>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</si>
  <si>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</si>
  <si>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</si>
  <si>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</si>
  <si>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</si>
  <si>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</si>
  <si>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</si>
  <si>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</si>
  <si>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</si>
  <si>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</si>
  <si>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</si>
  <si>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</si>
  <si>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</si>
  <si>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</si>
  <si>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</si>
  <si>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</si>
  <si>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</si>
  <si>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</si>
  <si>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</si>
  <si>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</si>
  <si>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</si>
  <si>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</si>
  <si>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</si>
  <si>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</si>
  <si>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</si>
  <si>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</si>
  <si>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</si>
  <si>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</si>
  <si>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</si>
  <si>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</si>
  <si>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</si>
  <si>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</si>
  <si>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</si>
  <si>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</si>
  <si>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</si>
  <si>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</si>
  <si>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</si>
  <si>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</si>
  <si>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</si>
  <si>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</si>
  <si>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</si>
  <si>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</si>
  <si>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</si>
  <si>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</si>
  <si>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</si>
  <si>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</si>
  <si>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</si>
  <si>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</si>
  <si>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</si>
  <si>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</si>
  <si>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</si>
  <si>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</si>
  <si>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</si>
  <si>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</si>
  <si>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</si>
  <si>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</si>
  <si>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</si>
  <si>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</si>
  <si>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</si>
  <si>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</si>
  <si>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</si>
  <si>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</si>
  <si>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</si>
  <si>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</si>
  <si>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</si>
  <si>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</si>
  <si>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</si>
  <si>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</si>
  <si>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</si>
  <si>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</si>
  <si>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</si>
  <si>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</si>
  <si>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</si>
  <si>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</si>
  <si>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</si>
  <si>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</si>
  <si>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</si>
  <si>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</si>
  <si>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</si>
  <si>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</si>
  <si>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</si>
  <si>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</si>
  <si>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</si>
  <si>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</si>
  <si>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</si>
  <si>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</si>
  <si>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</si>
  <si>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</si>
  <si>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</si>
  <si>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</si>
  <si>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</si>
  <si>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</si>
  <si>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</si>
  <si>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</si>
  <si>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</si>
  <si>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</si>
  <si>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</si>
  <si>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</si>
  <si>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</si>
  <si>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</si>
  <si>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</si>
  <si>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</si>
  <si>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</si>
  <si>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</si>
  <si>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</si>
  <si>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</si>
  <si>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</si>
  <si>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</si>
  <si>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</si>
  <si>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</si>
  <si>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</si>
  <si>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</si>
  <si>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</si>
  <si>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</si>
  <si>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</si>
  <si>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</si>
  <si>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</si>
  <si>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</si>
  <si>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</si>
  <si>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</si>
  <si>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</si>
  <si>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</si>
  <si>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</si>
  <si>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</si>
  <si>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</si>
  <si>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</si>
  <si>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</si>
  <si>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</si>
  <si>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</si>
  <si>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</si>
  <si>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</si>
  <si>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</si>
  <si>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</si>
  <si>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</si>
  <si>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</si>
  <si>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</si>
  <si>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</si>
  <si>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</si>
  <si>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</si>
  <si>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</si>
  <si>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</si>
  <si>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</si>
  <si>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</si>
  <si>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</si>
  <si>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</si>
  <si>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</si>
  <si>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</si>
  <si>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</si>
  <si>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</si>
  <si>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</si>
  <si>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</si>
  <si>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</si>
  <si>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</si>
  <si>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</si>
  <si>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</si>
  <si>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</si>
  <si>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</si>
  <si>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</si>
  <si>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</si>
  <si>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</si>
  <si>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</si>
  <si>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</si>
  <si>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</si>
  <si>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</si>
  <si>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</si>
  <si>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</si>
  <si>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</si>
  <si>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</si>
  <si>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</si>
  <si>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</si>
  <si>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</si>
  <si>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</si>
  <si>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</si>
  <si>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</si>
  <si>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</si>
  <si>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</si>
  <si>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</si>
  <si>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</si>
  <si>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</si>
  <si>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</si>
  <si>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</si>
  <si>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</si>
  <si>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</si>
  <si>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</si>
  <si>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</si>
  <si>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</si>
  <si>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</si>
  <si>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</si>
  <si>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</si>
  <si>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</si>
  <si>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</si>
  <si>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</si>
  <si>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</si>
  <si>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</si>
  <si>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</si>
  <si>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</si>
  <si>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</si>
  <si>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</si>
  <si>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</si>
  <si>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</si>
  <si>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</si>
  <si>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</si>
  <si>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</si>
  <si>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</si>
  <si>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</si>
  <si>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</si>
  <si>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</si>
  <si>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</si>
  <si>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</si>
  <si>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</si>
  <si>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</si>
  <si>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</si>
  <si>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</si>
  <si>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</si>
  <si>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</si>
  <si>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</si>
  <si>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</si>
  <si>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</si>
  <si>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</si>
  <si>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</si>
  <si>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</si>
  <si>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</si>
  <si>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</si>
  <si>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</si>
  <si>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</si>
  <si>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</si>
  <si>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</si>
  <si>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</si>
  <si>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</si>
  <si>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</si>
  <si>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</si>
  <si>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</si>
  <si>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</si>
  <si>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</si>
  <si>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</si>
  <si>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</si>
  <si>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</si>
  <si>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</si>
  <si>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</si>
  <si>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</si>
  <si>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</si>
  <si>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</si>
  <si>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</si>
  <si>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</si>
  <si>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</si>
  <si>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</si>
  <si>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</si>
  <si>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</si>
  <si>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</si>
  <si>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</si>
  <si>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</si>
  <si>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</si>
  <si>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</si>
  <si>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</si>
  <si>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</si>
  <si>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</si>
  <si>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</si>
  <si>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</si>
  <si>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</si>
  <si>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</si>
  <si>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</si>
  <si>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</si>
  <si>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</si>
  <si>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</si>
  <si>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</si>
  <si>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</si>
  <si>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</si>
  <si>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</si>
  <si>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</si>
  <si>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</si>
  <si>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</si>
  <si>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</si>
  <si>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</si>
  <si>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</si>
  <si>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</si>
  <si>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</si>
  <si>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</si>
  <si>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</si>
  <si>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</si>
  <si>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</si>
  <si>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</si>
  <si>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</si>
  <si>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</si>
  <si>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</si>
  <si>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</si>
  <si>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</si>
  <si>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</si>
  <si>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</si>
  <si>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</si>
  <si>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</si>
  <si>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</si>
  <si>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</si>
  <si>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</si>
  <si>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</si>
  <si>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</si>
  <si>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</si>
  <si>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</si>
  <si>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</si>
  <si>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</si>
  <si>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</si>
  <si>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</si>
  <si>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</si>
  <si>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</si>
  <si>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</si>
  <si>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</si>
  <si>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</si>
  <si>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</si>
  <si>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</si>
  <si>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</si>
  <si>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</si>
  <si>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</si>
  <si>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</si>
  <si>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</si>
  <si>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</si>
  <si>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</si>
  <si>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</si>
  <si>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</si>
  <si>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</si>
  <si>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</si>
  <si>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</si>
  <si>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</si>
  <si>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</si>
  <si>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</si>
  <si>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</si>
  <si>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</si>
  <si>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</si>
  <si>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</si>
  <si>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</si>
  <si>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</si>
  <si>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</si>
  <si>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</si>
  <si>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</si>
  <si>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</si>
  <si>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</si>
  <si>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</si>
  <si>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</si>
  <si>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</si>
  <si>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</si>
  <si>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</si>
  <si>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</si>
  <si>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</si>
  <si>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</si>
  <si>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</si>
  <si>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</si>
  <si>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</si>
  <si>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</si>
  <si>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</si>
  <si>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</si>
  <si>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</si>
  <si>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</si>
  <si>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</si>
  <si>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</si>
  <si>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</si>
  <si>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</si>
  <si>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</si>
  <si>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</si>
  <si>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</si>
  <si>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</si>
  <si>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</si>
  <si>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</si>
  <si>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</si>
  <si>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</si>
  <si>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</si>
  <si>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</si>
  <si>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</si>
  <si>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</si>
  <si>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</si>
  <si>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</si>
  <si>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</si>
  <si>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</si>
  <si>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</si>
  <si>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</si>
  <si>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</si>
  <si>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</si>
  <si>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</si>
  <si>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</si>
  <si>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</si>
  <si>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</si>
  <si>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</si>
  <si>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</si>
  <si>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</si>
  <si>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</si>
  <si>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</si>
  <si>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</si>
  <si>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</si>
  <si>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</si>
  <si>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</si>
  <si>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</si>
  <si>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</si>
  <si>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</si>
  <si>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</si>
  <si>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</si>
  <si>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</si>
  <si>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</si>
  <si>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</si>
  <si>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</si>
  <si>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</si>
  <si>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</si>
  <si>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</si>
  <si>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</si>
  <si>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</si>
  <si>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</si>
  <si>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</si>
  <si>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</si>
  <si>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</si>
  <si>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</si>
  <si>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</si>
  <si>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</si>
  <si>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</si>
  <si>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</si>
  <si>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</si>
  <si>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</si>
  <si>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</si>
  <si>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</si>
  <si>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</si>
  <si>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</si>
  <si>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</si>
  <si>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</si>
  <si>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</si>
  <si>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</si>
  <si>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</si>
  <si>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</si>
  <si>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</si>
  <si>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</si>
  <si>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</si>
  <si>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</si>
  <si>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</si>
  <si>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</si>
  <si>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</si>
  <si>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</si>
  <si>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</si>
  <si>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</si>
  <si>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</si>
  <si>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</si>
  <si>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</si>
  <si>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</si>
  <si>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</si>
  <si>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</si>
  <si>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</si>
  <si>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</si>
  <si>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</si>
  <si>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</si>
  <si>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</si>
  <si>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</si>
  <si>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</si>
  <si>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</si>
  <si>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</si>
  <si>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</si>
  <si>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</si>
  <si>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</si>
  <si>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</si>
  <si>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</si>
  <si>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</si>
  <si>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</si>
  <si>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</si>
  <si>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</si>
  <si>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</si>
  <si>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</si>
  <si>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</si>
  <si>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</si>
  <si>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</si>
  <si>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</si>
  <si>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</si>
  <si>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</si>
  <si>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</si>
  <si>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</si>
  <si>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</si>
  <si>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</si>
  <si>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</si>
  <si>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</si>
  <si>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</si>
  <si>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</si>
  <si>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</si>
  <si>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</si>
  <si>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</si>
  <si>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</si>
  <si>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</si>
  <si>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</si>
  <si>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</si>
  <si>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</si>
  <si>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</si>
  <si>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</si>
  <si>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</si>
  <si>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</si>
  <si>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</si>
  <si>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</si>
  <si>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</si>
  <si>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</si>
  <si>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</si>
  <si>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</si>
  <si>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</si>
  <si>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</si>
  <si>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</si>
  <si>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</si>
  <si>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</si>
  <si>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</si>
  <si>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</si>
  <si>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</si>
  <si>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</si>
  <si>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</si>
  <si>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</si>
  <si>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</si>
  <si>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</si>
  <si>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</si>
  <si>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</si>
  <si>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</si>
  <si>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</si>
  <si>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</si>
  <si>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</si>
  <si>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</si>
  <si>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</si>
  <si>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</si>
  <si>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</si>
  <si>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</si>
  <si>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</si>
  <si>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</si>
  <si>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</si>
  <si>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</si>
  <si>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</si>
  <si>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</si>
  <si>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</si>
  <si>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</si>
  <si>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</si>
  <si>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</si>
  <si>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</si>
  <si>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</si>
  <si>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</si>
  <si>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</si>
  <si>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</si>
  <si>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</si>
  <si>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</si>
  <si>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</si>
  <si>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</si>
  <si>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</si>
  <si>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</si>
  <si>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</si>
  <si>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</si>
  <si>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</si>
  <si>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</si>
  <si>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</si>
  <si>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</si>
  <si>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</si>
  <si>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</si>
  <si>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</si>
  <si>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</si>
  <si>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</si>
  <si>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</si>
  <si>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</si>
  <si>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</si>
  <si>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</si>
  <si>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</si>
  <si>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</si>
  <si>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</si>
  <si>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</si>
  <si>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</si>
  <si>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</si>
  <si>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</si>
  <si>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</si>
  <si>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</si>
  <si>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</si>
  <si>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</si>
  <si>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</si>
  <si>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</si>
  <si>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</si>
  <si>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</si>
  <si>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</si>
  <si>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</si>
  <si>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</si>
  <si>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</si>
  <si>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</si>
  <si>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</si>
  <si>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</si>
  <si>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</si>
  <si>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</si>
  <si>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</si>
  <si>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</si>
  <si>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</si>
  <si>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</si>
  <si>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</si>
  <si>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</si>
  <si>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</si>
  <si>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</si>
  <si>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</si>
  <si>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</si>
  <si>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</si>
  <si>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</si>
  <si>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</si>
  <si>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</si>
  <si>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</si>
  <si>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</si>
  <si>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</si>
  <si>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</si>
  <si>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</si>
  <si>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</si>
  <si>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</si>
  <si>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</si>
  <si>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</si>
  <si>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</si>
  <si>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</si>
  <si>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</si>
  <si>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</si>
  <si>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</si>
  <si>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</si>
  <si>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</si>
  <si>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</si>
  <si>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</si>
  <si>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</si>
  <si>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</si>
  <si>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</si>
  <si>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</si>
  <si>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</si>
  <si>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</si>
  <si>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</si>
  <si>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</si>
  <si>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</si>
  <si>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</si>
  <si>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</si>
  <si>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</si>
  <si>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</si>
  <si>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</si>
  <si>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</si>
  <si>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</si>
  <si>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</si>
  <si>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</si>
  <si>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</si>
  <si>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</si>
  <si>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</si>
  <si>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</si>
  <si>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</si>
  <si>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</si>
  <si>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</si>
  <si>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</si>
  <si>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</si>
  <si>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</si>
  <si>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</si>
  <si>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</si>
  <si>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</si>
  <si>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</si>
  <si>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</si>
  <si>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</si>
  <si>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</si>
  <si>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</si>
  <si>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</si>
  <si>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</si>
  <si>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</si>
  <si>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</si>
  <si>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</si>
  <si>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</si>
  <si>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</si>
  <si>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</si>
  <si>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</si>
  <si>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</si>
  <si>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</si>
  <si>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</si>
  <si>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</si>
  <si>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</si>
  <si>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</si>
  <si>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</si>
  <si>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</si>
  <si>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</si>
  <si>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</si>
  <si>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</si>
  <si>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</si>
  <si>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</si>
  <si>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</si>
  <si>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</si>
  <si>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</si>
  <si>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</si>
  <si>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</si>
  <si>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</si>
  <si>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</si>
  <si>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</si>
  <si>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</si>
  <si>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</si>
  <si>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</si>
  <si>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</si>
  <si>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</si>
  <si>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</si>
  <si>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</si>
  <si>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</si>
  <si>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</si>
  <si>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</si>
  <si>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</si>
  <si>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</si>
  <si>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</si>
  <si>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</si>
  <si>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</si>
  <si>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</si>
  <si>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</si>
  <si>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</si>
  <si>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</si>
  <si>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</si>
  <si>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</si>
  <si>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</si>
  <si>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</si>
  <si>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</si>
  <si>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</si>
  <si>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</si>
  <si>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</si>
  <si>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</si>
  <si>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</si>
  <si>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</si>
  <si>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</si>
  <si>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</si>
  <si>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</si>
  <si>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</si>
  <si>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</si>
  <si>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</si>
  <si>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</si>
  <si>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</si>
  <si>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</si>
  <si>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</si>
  <si>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</si>
  <si>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</si>
  <si>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</si>
  <si>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</si>
  <si>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</si>
  <si>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</si>
  <si>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</si>
  <si>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</si>
  <si>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</si>
  <si>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</si>
  <si>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</si>
  <si>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</si>
  <si>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</si>
  <si>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</si>
  <si>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</si>
  <si>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</si>
  <si>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</si>
  <si>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</si>
  <si>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</si>
  <si>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</si>
  <si>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</si>
  <si>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</si>
  <si>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</si>
  <si>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</si>
  <si>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</si>
  <si>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</si>
  <si>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</si>
  <si>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</si>
  <si>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</si>
  <si>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</si>
  <si>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</si>
  <si>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</si>
  <si>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</si>
  <si>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</si>
  <si>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</si>
  <si>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</si>
  <si>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</si>
  <si>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</si>
  <si>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</si>
  <si>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</si>
  <si>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</si>
  <si>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</si>
  <si>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</si>
  <si>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</si>
  <si>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</si>
  <si>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</si>
  <si>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</si>
  <si>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</si>
  <si>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</si>
  <si>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</si>
  <si>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</si>
  <si>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</si>
  <si>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</si>
  <si>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</si>
  <si>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</si>
  <si>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</si>
  <si>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</si>
  <si>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</si>
  <si>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</si>
  <si>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</si>
  <si>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</si>
  <si>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</si>
  <si>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</si>
  <si>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</si>
  <si>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</si>
  <si>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</si>
  <si>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</si>
  <si>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</si>
  <si>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</si>
  <si>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</si>
  <si>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</si>
  <si>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</si>
  <si>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</si>
  <si>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</si>
  <si>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</si>
  <si>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</si>
  <si>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</si>
  <si>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</si>
  <si>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</si>
  <si>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</si>
  <si>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</si>
  <si>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</si>
  <si>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</si>
  <si>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</si>
  <si>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</si>
  <si>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</si>
  <si>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</si>
  <si>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</si>
  <si>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</si>
  <si>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</si>
  <si>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</si>
  <si>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</si>
  <si>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</si>
  <si>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</si>
  <si>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</si>
  <si>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</si>
  <si>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</si>
  <si>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</si>
  <si>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</si>
  <si>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</si>
  <si>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</si>
  <si>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</si>
  <si>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</si>
  <si>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</si>
  <si>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</si>
  <si>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</si>
  <si>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</si>
  <si>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</si>
  <si>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</si>
  <si>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</si>
  <si>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</si>
  <si>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</si>
  <si>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</si>
  <si>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</si>
  <si>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</si>
  <si>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</si>
  <si>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</si>
  <si>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</si>
  <si>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</si>
  <si>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</si>
  <si>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</si>
  <si>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</si>
  <si>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</si>
  <si>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</si>
  <si>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</si>
  <si>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</si>
  <si>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</si>
  <si>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</si>
  <si>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</si>
  <si>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</si>
  <si>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</si>
  <si>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</si>
  <si>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</si>
  <si>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</si>
  <si>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</si>
  <si>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</si>
  <si>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</si>
  <si>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</si>
  <si>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</si>
  <si>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</si>
  <si>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</si>
  <si>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</si>
  <si>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</si>
  <si>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</si>
  <si>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</si>
  <si>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</si>
  <si>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</si>
  <si>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</si>
  <si>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</si>
  <si>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</si>
  <si>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</si>
  <si>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</si>
  <si>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</si>
  <si>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</si>
  <si>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</si>
  <si>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</si>
  <si>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</si>
  <si>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</si>
  <si>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</si>
  <si>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</si>
  <si>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</si>
  <si>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</si>
  <si>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</si>
  <si>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</si>
  <si>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</si>
  <si>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</si>
  <si>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</si>
  <si>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</si>
  <si>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</si>
  <si>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</si>
  <si>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</si>
  <si>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</si>
  <si>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</si>
  <si>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</si>
  <si>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</si>
  <si>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</si>
  <si>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</si>
  <si>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</si>
  <si>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</si>
  <si>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</si>
  <si>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</si>
  <si>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</si>
  <si>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</si>
  <si>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</si>
  <si>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</si>
  <si>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</si>
  <si>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</si>
  <si>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</si>
  <si>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</si>
  <si>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</si>
  <si>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</si>
  <si>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</si>
  <si>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</si>
  <si>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</si>
  <si>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</si>
  <si>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</si>
  <si>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</si>
  <si>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</si>
  <si>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</si>
  <si>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</si>
  <si>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</si>
  <si>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</si>
  <si>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</si>
  <si>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</si>
  <si>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</si>
  <si>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</si>
  <si>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</si>
  <si>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</si>
  <si>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</si>
  <si>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</si>
  <si>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</si>
  <si>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</si>
  <si>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</si>
  <si>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</si>
  <si>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</si>
  <si>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</si>
  <si>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</si>
  <si>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</si>
  <si>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</si>
  <si>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</si>
  <si>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</si>
  <si>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</si>
  <si>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</si>
  <si>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</si>
  <si>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</si>
  <si>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</si>
  <si>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</si>
  <si>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</si>
  <si>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</si>
  <si>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</si>
  <si>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</si>
  <si>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</si>
  <si>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</si>
  <si>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</si>
  <si>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</si>
  <si>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</si>
  <si>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</si>
  <si>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</si>
  <si>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</si>
  <si>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</si>
  <si>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</si>
  <si>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</si>
  <si>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</si>
  <si>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</si>
  <si>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</si>
  <si>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</si>
  <si>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</si>
  <si>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</si>
  <si>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</si>
  <si>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</si>
  <si>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</si>
  <si>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</si>
  <si>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</si>
  <si>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</si>
  <si>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</si>
  <si>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</si>
  <si>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</si>
  <si>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</si>
  <si>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</si>
  <si>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</si>
  <si>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</si>
  <si>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</si>
  <si>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</si>
  <si>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</si>
  <si>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</si>
  <si>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</si>
  <si>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</si>
  <si>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</si>
  <si>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</si>
  <si>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</si>
  <si>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</si>
  <si>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</si>
  <si>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</si>
  <si>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</si>
  <si>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</si>
  <si>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</si>
  <si>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</si>
  <si>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</si>
  <si>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</si>
  <si>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</si>
  <si>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</si>
  <si>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</si>
  <si>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</si>
  <si>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</si>
  <si>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</si>
  <si>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</si>
  <si>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</si>
  <si>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</si>
  <si>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</si>
  <si>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</si>
  <si>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</si>
  <si>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</si>
  <si>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</si>
  <si>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</si>
  <si>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</si>
  <si>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</si>
  <si>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</si>
  <si>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</si>
  <si>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</si>
  <si>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</si>
  <si>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</si>
  <si>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</si>
  <si>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</si>
  <si>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</si>
  <si>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</si>
  <si>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</si>
  <si>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</si>
  <si>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</si>
  <si>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</si>
  <si>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</si>
  <si>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</si>
  <si>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</si>
  <si>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</si>
  <si>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</si>
  <si>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</si>
  <si>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</si>
  <si>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</si>
  <si>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</si>
  <si>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</si>
  <si>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</si>
  <si>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</si>
  <si>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</si>
  <si>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</si>
  <si>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</si>
  <si>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</si>
  <si>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</si>
  <si>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</si>
  <si>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</si>
  <si>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</si>
  <si>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</si>
  <si>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</si>
  <si>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</si>
  <si>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</si>
  <si>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</si>
  <si>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</si>
  <si>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</si>
  <si>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</si>
  <si>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</si>
  <si>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</si>
  <si>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</si>
  <si>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</si>
  <si>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</si>
  <si>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</si>
  <si>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</si>
  <si>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</si>
  <si>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</si>
  <si>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</si>
  <si>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</si>
  <si>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</si>
  <si>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</si>
  <si>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</si>
  <si>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</si>
  <si>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</si>
  <si>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</si>
  <si>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</si>
  <si>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</si>
  <si>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</si>
  <si>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</si>
  <si>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</si>
  <si>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</si>
  <si>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</si>
  <si>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</si>
  <si>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</si>
  <si>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</si>
  <si>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</si>
  <si>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</si>
  <si>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</si>
  <si>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</si>
  <si>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</si>
  <si>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</si>
  <si>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</si>
  <si>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</si>
  <si>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</si>
  <si>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</si>
  <si>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</si>
  <si>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</si>
  <si>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</si>
  <si>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</si>
  <si>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</si>
  <si>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</si>
  <si>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</si>
  <si>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</si>
  <si>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</si>
  <si>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</si>
  <si>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</si>
  <si>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</si>
  <si>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</si>
  <si>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</si>
  <si>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</si>
  <si>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</si>
  <si>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</si>
  <si>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</si>
  <si>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</si>
  <si>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</si>
  <si>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</si>
  <si>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</si>
  <si>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</si>
  <si>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</si>
  <si>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</si>
  <si>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</si>
  <si>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</si>
  <si>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</si>
  <si>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</si>
  <si>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</si>
  <si>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</si>
  <si>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</si>
  <si>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</si>
  <si>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</si>
  <si>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</si>
  <si>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</si>
  <si>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</si>
  <si>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</si>
  <si>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</si>
  <si>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</si>
  <si>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</si>
  <si>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</si>
  <si>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</si>
  <si>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</si>
  <si>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</si>
  <si>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</si>
  <si>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</si>
  <si>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</si>
  <si>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</si>
  <si>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</si>
  <si>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</si>
  <si>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</si>
  <si>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</si>
  <si>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</si>
  <si>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</si>
  <si>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</si>
  <si>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</si>
  <si>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</si>
  <si>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</si>
  <si>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</si>
  <si>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</si>
  <si>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</si>
  <si>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</si>
  <si>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</si>
  <si>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</si>
  <si>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</si>
  <si>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</si>
  <si>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</si>
  <si>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</si>
  <si>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</si>
  <si>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</si>
  <si>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</si>
  <si>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</si>
  <si>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</si>
  <si>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</si>
  <si>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</si>
  <si>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</si>
  <si>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</si>
  <si>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</si>
  <si>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</si>
  <si>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</si>
  <si>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</si>
  <si>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</si>
  <si>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</si>
  <si>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</si>
  <si>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</si>
  <si>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</si>
  <si>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</si>
  <si>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</si>
  <si>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</si>
  <si>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</si>
  <si>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</si>
  <si>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</si>
  <si>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</si>
  <si>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</si>
  <si>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</si>
  <si>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</si>
  <si>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</si>
  <si>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</si>
  <si>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</si>
  <si>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</si>
  <si>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</si>
  <si>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</si>
  <si>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</si>
  <si>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</si>
  <si>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</si>
  <si>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</si>
  <si>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</si>
  <si>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</si>
  <si>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</si>
  <si>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</si>
  <si>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</si>
  <si>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</si>
  <si>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</si>
  <si>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</si>
  <si>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</si>
  <si>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</si>
  <si>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</si>
  <si>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</si>
  <si>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</si>
  <si>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</si>
  <si>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</si>
  <si>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</si>
  <si>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</si>
  <si>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</si>
  <si>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</si>
  <si>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</si>
  <si>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</si>
  <si>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</si>
  <si>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</si>
  <si>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</si>
  <si>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</si>
  <si>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</si>
  <si>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</si>
  <si>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</si>
  <si>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</si>
  <si>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</si>
  <si>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</si>
  <si>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</si>
  <si>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</si>
  <si>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</si>
  <si>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</si>
  <si>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</si>
  <si>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</si>
  <si>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</si>
  <si>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</si>
  <si>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</si>
  <si>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</si>
  <si>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</si>
  <si>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</si>
  <si>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</si>
  <si>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</si>
  <si>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</si>
  <si>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</si>
  <si>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</si>
  <si>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</si>
  <si>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</si>
  <si>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</si>
  <si>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</si>
  <si>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</si>
  <si>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</si>
  <si>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</si>
  <si>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</si>
  <si>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</si>
  <si>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</si>
  <si>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</si>
  <si>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</si>
  <si>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</si>
  <si>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</si>
  <si>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</si>
  <si>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</si>
  <si>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</si>
  <si>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</si>
  <si>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</si>
  <si>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</si>
  <si>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</si>
  <si>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</si>
  <si>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</si>
  <si>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</si>
  <si>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</si>
  <si>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</si>
  <si>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</si>
  <si>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</si>
  <si>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</si>
  <si>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</si>
  <si>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</si>
  <si>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</si>
  <si>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</si>
  <si>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</si>
  <si>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</si>
  <si>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</si>
  <si>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</si>
  <si>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</si>
  <si>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</si>
  <si>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</si>
  <si>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</si>
  <si>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</si>
  <si>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</si>
  <si>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</si>
  <si>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</si>
  <si>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</si>
  <si>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</si>
  <si>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</si>
  <si>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</si>
  <si>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</si>
  <si>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</si>
  <si>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</si>
  <si>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</si>
  <si>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</si>
  <si>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</si>
  <si>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</si>
  <si>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</si>
  <si>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</si>
  <si>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</si>
  <si>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</si>
  <si>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</si>
  <si>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</si>
  <si>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</si>
  <si>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</si>
  <si>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</si>
  <si>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</si>
  <si>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</si>
  <si>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</si>
  <si>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</si>
  <si>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</si>
  <si>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</si>
  <si>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</si>
  <si>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</si>
  <si>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</si>
  <si>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</si>
  <si>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</si>
  <si>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</si>
  <si>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</si>
  <si>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</si>
  <si>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</si>
  <si>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</si>
  <si>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</si>
  <si>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</si>
  <si>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</si>
  <si>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</si>
  <si>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</si>
  <si>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</si>
  <si>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</si>
  <si>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</si>
  <si>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</si>
  <si>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</si>
  <si>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</si>
  <si>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</si>
  <si>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</si>
  <si>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</si>
  <si>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</si>
  <si>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</si>
  <si>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</si>
  <si>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</si>
  <si>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</si>
  <si>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</si>
  <si>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</si>
  <si>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</si>
  <si>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</si>
  <si>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</si>
  <si>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</si>
  <si>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</si>
  <si>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</si>
  <si>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</si>
  <si>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</si>
  <si>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</si>
  <si>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</si>
  <si>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</si>
  <si>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</si>
  <si>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</si>
  <si>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</si>
  <si>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</si>
  <si>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</si>
  <si>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</si>
  <si>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</si>
  <si>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</si>
  <si>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</si>
  <si>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</si>
  <si>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</si>
  <si>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</si>
  <si>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</si>
  <si>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</si>
  <si>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</si>
  <si>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</si>
  <si>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</si>
  <si>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</si>
  <si>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</si>
  <si>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</si>
  <si>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</si>
  <si>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</si>
  <si>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</si>
  <si>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</si>
  <si>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</si>
  <si>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</si>
  <si>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</si>
  <si>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</si>
  <si>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</si>
  <si>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</si>
  <si>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</si>
  <si>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</si>
  <si>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</si>
  <si>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</si>
  <si>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</si>
  <si>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</si>
  <si>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</si>
  <si>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</si>
  <si>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</si>
  <si>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</si>
  <si>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</si>
  <si>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</si>
  <si>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</si>
  <si>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</si>
  <si>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</si>
  <si>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</si>
  <si>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</si>
  <si>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</si>
  <si>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</si>
  <si>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</si>
  <si>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</si>
  <si>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</si>
  <si>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</si>
  <si>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</si>
  <si>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</si>
  <si>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</si>
  <si>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</si>
  <si>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</si>
  <si>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</si>
  <si>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</si>
  <si>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</si>
  <si>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</si>
  <si>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</si>
  <si>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</si>
  <si>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</si>
  <si>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</si>
  <si>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</si>
  <si>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</si>
  <si>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</si>
  <si>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</si>
  <si>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</si>
  <si>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</si>
  <si>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</si>
  <si>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</si>
  <si>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</si>
  <si>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</si>
  <si>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</si>
  <si>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</si>
  <si>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</si>
  <si>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</si>
  <si>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</si>
  <si>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</si>
  <si>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</si>
  <si>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</si>
  <si>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</si>
  <si>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</si>
  <si>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</si>
  <si>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</si>
  <si>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</si>
  <si>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</si>
  <si>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</si>
  <si>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</si>
  <si>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</si>
  <si>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</si>
  <si>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</si>
  <si>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</si>
  <si>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</si>
  <si>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</si>
  <si>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</si>
  <si>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</si>
  <si>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</si>
  <si>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</si>
  <si>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</si>
  <si>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</si>
  <si>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</si>
  <si>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</si>
  <si>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</si>
  <si>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</si>
  <si>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</si>
  <si>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</si>
  <si>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</si>
  <si>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</si>
  <si>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</si>
  <si>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</si>
  <si>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</si>
  <si>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</si>
  <si>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</si>
  <si>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</si>
  <si>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</si>
  <si>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</si>
  <si>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</si>
  <si>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</si>
  <si>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</si>
  <si>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</si>
  <si>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</si>
  <si>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</si>
  <si>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</si>
  <si>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</si>
  <si>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</si>
  <si>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</si>
  <si>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</si>
  <si>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</si>
  <si>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</si>
  <si>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</si>
  <si>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</si>
  <si>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</si>
  <si>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</si>
  <si>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</si>
  <si>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</si>
  <si>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</si>
  <si>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</si>
  <si>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</si>
  <si>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</si>
  <si>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</si>
  <si>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</si>
  <si>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</si>
  <si>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</si>
  <si>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</si>
  <si>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</si>
  <si>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</si>
  <si>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</si>
  <si>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</si>
  <si>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</si>
  <si>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</si>
  <si>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</si>
  <si>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</si>
  <si>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</si>
  <si>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</si>
  <si>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</si>
  <si>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</si>
  <si>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</si>
  <si>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</si>
  <si>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</si>
  <si>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</si>
  <si>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</si>
  <si>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</si>
  <si>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</si>
  <si>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</si>
  <si>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</si>
  <si>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</si>
  <si>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</si>
  <si>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</si>
  <si>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</si>
  <si>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</si>
  <si>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</si>
  <si>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</si>
  <si>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</si>
  <si>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</si>
  <si>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</si>
  <si>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</si>
  <si>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</si>
  <si>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</si>
  <si>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</si>
  <si>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</si>
  <si>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</si>
  <si>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</si>
  <si>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</si>
  <si>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</si>
  <si>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</si>
  <si>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</si>
  <si>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</si>
  <si>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</si>
  <si>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</si>
  <si>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</si>
  <si>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</si>
  <si>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</si>
  <si>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</si>
  <si>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</si>
  <si>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</si>
  <si>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</si>
  <si>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</si>
  <si>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</si>
  <si>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</si>
  <si>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</si>
  <si>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</si>
  <si>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</si>
  <si>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</si>
  <si>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</si>
  <si>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</si>
  <si>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</si>
  <si>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</si>
  <si>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</si>
  <si>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</si>
  <si>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</si>
  <si>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</si>
  <si>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</si>
  <si>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</si>
  <si>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</si>
  <si>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</si>
  <si>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</si>
  <si>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</si>
  <si>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</si>
  <si>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</si>
  <si>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</si>
  <si>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</si>
  <si>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</si>
  <si>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</si>
  <si>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</si>
  <si>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</si>
  <si>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</si>
  <si>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</si>
  <si>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</si>
  <si>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</si>
  <si>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</si>
  <si>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</si>
  <si>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</si>
  <si>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</si>
  <si>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</si>
  <si>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</si>
  <si>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</si>
  <si>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</si>
  <si>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</si>
  <si>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</si>
  <si>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</si>
  <si>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</si>
  <si>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</si>
  <si>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</si>
  <si>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</si>
  <si>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</si>
  <si>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</si>
  <si>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</si>
  <si>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</si>
  <si>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</si>
  <si>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</si>
  <si>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</si>
  <si>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</si>
  <si>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</si>
  <si>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</si>
  <si>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</si>
  <si>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</si>
  <si>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</si>
  <si>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</si>
  <si>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</si>
  <si>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</si>
  <si>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</si>
  <si>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</si>
  <si>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</si>
  <si>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</si>
  <si>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</si>
  <si>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</si>
  <si>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</si>
  <si>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</si>
  <si>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</si>
  <si>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</si>
  <si>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</si>
  <si>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</si>
  <si>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</si>
  <si>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</si>
  <si>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</si>
  <si>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</si>
  <si>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</si>
  <si>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</si>
  <si>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</si>
  <si>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</si>
  <si>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</si>
  <si>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</si>
  <si>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</si>
  <si>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</si>
  <si>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</si>
  <si>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</si>
  <si>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</si>
  <si>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</si>
  <si>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</si>
  <si>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</si>
  <si>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</si>
  <si>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</si>
  <si>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</si>
  <si>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</si>
  <si>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</si>
  <si>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</si>
  <si>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</si>
  <si>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</si>
  <si>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</si>
  <si>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</si>
  <si>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</si>
  <si>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</si>
  <si>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</si>
  <si>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</si>
  <si>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</si>
  <si>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</si>
  <si>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</si>
  <si>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</si>
  <si>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</si>
  <si>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</si>
  <si>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</si>
  <si>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</si>
  <si>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</si>
  <si>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</si>
  <si>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</si>
  <si>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</si>
  <si>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</si>
  <si>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</si>
  <si>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</si>
  <si>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</si>
  <si>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</si>
  <si>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</si>
  <si>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</si>
  <si>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</si>
  <si>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</si>
  <si>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</si>
  <si>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</si>
  <si>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</si>
  <si>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</si>
  <si>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</si>
  <si>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</si>
  <si>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</si>
  <si>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</si>
  <si>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</si>
  <si>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</si>
  <si>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</si>
  <si>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</si>
  <si>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</si>
  <si>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</si>
  <si>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</si>
  <si>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</si>
  <si>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</si>
  <si>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</si>
  <si>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</si>
  <si>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</si>
  <si>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</si>
  <si>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</si>
  <si>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</si>
  <si>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</si>
  <si>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</si>
  <si>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</si>
  <si>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</si>
  <si>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</si>
  <si>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</si>
  <si>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</si>
  <si>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</si>
  <si>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</si>
  <si>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</si>
  <si>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</si>
  <si>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</si>
  <si>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</si>
  <si>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</si>
  <si>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</si>
  <si>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</si>
  <si>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</si>
  <si>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</si>
  <si>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</si>
  <si>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</si>
  <si>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</si>
  <si>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</si>
  <si>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</si>
  <si>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</si>
  <si>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</si>
  <si>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</si>
  <si>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</si>
  <si>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</si>
  <si>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</si>
  <si>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</si>
  <si>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</si>
  <si>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</si>
  <si>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</si>
  <si>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</si>
  <si>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</si>
  <si>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</si>
  <si>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</si>
  <si>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</si>
  <si>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</si>
  <si>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</si>
  <si>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</si>
  <si>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</si>
  <si>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</si>
  <si>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</si>
  <si>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</si>
  <si>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</si>
  <si>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</si>
  <si>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</si>
  <si>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</si>
  <si>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</si>
  <si>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</si>
  <si>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</si>
  <si>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</si>
  <si>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</si>
  <si>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</si>
  <si>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</si>
  <si>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</si>
  <si>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</si>
  <si>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</si>
  <si>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</si>
  <si>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</si>
  <si>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</si>
  <si>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</si>
  <si>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</si>
  <si>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</si>
  <si>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</si>
  <si>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</si>
  <si>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</si>
  <si>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</si>
  <si>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</si>
  <si>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</si>
  <si>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</si>
  <si>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</si>
  <si>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</si>
  <si>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</si>
  <si>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</si>
  <si>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</si>
  <si>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</si>
  <si>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</si>
  <si>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</si>
  <si>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</si>
  <si>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</si>
  <si>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</si>
  <si>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</si>
  <si>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</si>
  <si>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</si>
  <si>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</si>
  <si>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</si>
  <si>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</si>
  <si>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</si>
  <si>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</si>
  <si>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</si>
  <si>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</si>
  <si>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</si>
  <si>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</si>
  <si>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</si>
  <si>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</si>
  <si>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</si>
  <si>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</si>
  <si>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</si>
  <si>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</si>
  <si>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</si>
  <si>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</si>
  <si>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</si>
  <si>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</si>
  <si>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</si>
  <si>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</si>
  <si>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</si>
  <si>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</si>
  <si>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</si>
  <si>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</si>
  <si>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</si>
  <si>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</si>
  <si>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</si>
  <si>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</si>
  <si>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</si>
  <si>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</si>
  <si>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</si>
  <si>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</si>
  <si>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</si>
  <si>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</si>
  <si>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</si>
  <si>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</si>
  <si>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</si>
  <si>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</si>
  <si>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</si>
  <si>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</si>
  <si>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</si>
  <si>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</si>
  <si>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</si>
  <si>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</si>
  <si>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</si>
  <si>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</si>
  <si>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</si>
  <si>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</si>
  <si>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</si>
  <si>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</si>
  <si>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</si>
  <si>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</si>
  <si>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</si>
  <si>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</si>
  <si>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</si>
  <si>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</si>
  <si>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</si>
  <si>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</si>
  <si>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</si>
  <si>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</si>
  <si>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</si>
  <si>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</si>
  <si>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</si>
  <si>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</si>
  <si>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</si>
  <si>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</si>
  <si>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</si>
  <si>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</si>
  <si>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</si>
  <si>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</si>
  <si>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</si>
  <si>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</si>
  <si>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</si>
  <si>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</si>
  <si>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</si>
  <si>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</si>
  <si>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</si>
  <si>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</si>
  <si>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</si>
  <si>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</si>
  <si>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</si>
  <si>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</si>
  <si>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</si>
  <si>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</si>
  <si>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</si>
  <si>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</si>
  <si>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</si>
  <si>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</si>
  <si>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</si>
  <si>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</si>
  <si>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</si>
  <si>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</si>
  <si>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</si>
  <si>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</si>
  <si>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</si>
  <si>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</si>
  <si>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</si>
  <si>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</si>
  <si>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</si>
  <si>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</si>
  <si>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</si>
  <si>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</si>
  <si>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</si>
  <si>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</si>
  <si>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</si>
  <si>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</si>
  <si>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</si>
  <si>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</si>
  <si>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</si>
  <si>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</si>
  <si>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</si>
  <si>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</si>
  <si>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</si>
  <si>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</si>
  <si>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</si>
  <si>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</si>
  <si>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</si>
  <si>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</si>
  <si>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</si>
  <si>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</si>
  <si>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</si>
  <si>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</si>
  <si>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</si>
  <si>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</si>
  <si>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</si>
  <si>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</si>
  <si>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</si>
  <si>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</si>
  <si>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</si>
  <si>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</si>
  <si>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</si>
  <si>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</si>
  <si>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</si>
  <si>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</si>
  <si>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</si>
  <si>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</si>
  <si>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</si>
  <si>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</si>
  <si>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</si>
  <si>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</si>
  <si>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</si>
  <si>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</si>
  <si>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</si>
  <si>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</si>
  <si>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</si>
  <si>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</si>
  <si>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</si>
  <si>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</si>
  <si>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</si>
  <si>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</si>
  <si>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</si>
  <si>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</si>
  <si>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</si>
  <si>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</si>
  <si>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</si>
  <si>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</si>
  <si>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</si>
  <si>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</si>
  <si>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</si>
  <si>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</si>
  <si>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</si>
  <si>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</si>
  <si>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</si>
  <si>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</si>
  <si>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</si>
  <si>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</si>
  <si>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</si>
  <si>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</si>
  <si>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</si>
  <si>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</si>
  <si>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</si>
  <si>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</si>
  <si>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</si>
  <si>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</si>
  <si>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</si>
  <si>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</si>
  <si>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</si>
  <si>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</si>
  <si>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</si>
  <si>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</si>
  <si>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</si>
  <si>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</si>
  <si>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</si>
  <si>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</si>
  <si>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</si>
  <si>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</si>
  <si>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</si>
  <si>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</si>
  <si>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</si>
  <si>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</si>
  <si>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</si>
  <si>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</si>
  <si>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</si>
  <si>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</si>
  <si>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</si>
  <si>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</si>
  <si>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</si>
  <si>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</si>
  <si>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</si>
  <si>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</si>
  <si>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</si>
  <si>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</si>
  <si>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</si>
  <si>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</si>
  <si>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</si>
  <si>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</si>
  <si>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</si>
  <si>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</si>
  <si>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</si>
  <si>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</si>
  <si>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</si>
  <si>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</si>
  <si>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</si>
  <si>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</si>
  <si>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</si>
  <si>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</si>
  <si>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</si>
  <si>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</si>
  <si>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</si>
  <si>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</si>
  <si>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</si>
  <si>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</si>
  <si>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</si>
  <si>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</si>
  <si>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</si>
  <si>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</si>
  <si>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</si>
  <si>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</si>
  <si>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</si>
  <si>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</si>
  <si>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</si>
  <si>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</si>
  <si>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</si>
  <si>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</si>
  <si>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</si>
  <si>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</si>
  <si>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</si>
  <si>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</si>
  <si>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</si>
  <si>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</si>
  <si>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</si>
  <si>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</si>
  <si>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</si>
  <si>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</si>
  <si>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</si>
  <si>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</si>
  <si>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</si>
  <si>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</si>
  <si>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</si>
  <si>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</si>
  <si>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</si>
  <si>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</si>
  <si>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</si>
  <si>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</si>
  <si>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</si>
  <si>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</si>
  <si>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</si>
  <si>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</si>
  <si>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</si>
  <si>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</si>
  <si>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</si>
  <si>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</si>
  <si>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</si>
  <si>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</si>
  <si>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</si>
  <si>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</si>
  <si>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</si>
  <si>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</si>
  <si>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</si>
  <si>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</si>
  <si>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</si>
  <si>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</si>
  <si>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</si>
  <si>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</si>
  <si>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</si>
  <si>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</si>
  <si>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</si>
  <si>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</si>
  <si>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</si>
  <si>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</si>
  <si>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</si>
  <si>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</si>
  <si>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</si>
  <si>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</si>
  <si>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</si>
  <si>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</si>
  <si>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</si>
  <si>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</si>
  <si>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</si>
  <si>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</si>
  <si>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</si>
  <si>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</si>
  <si>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</si>
  <si>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</si>
  <si>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</si>
  <si>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</si>
  <si>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</si>
  <si>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</si>
  <si>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</si>
  <si>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</si>
  <si>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</si>
  <si>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</si>
  <si>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</si>
  <si>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</si>
  <si>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</si>
  <si>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</si>
  <si>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</si>
  <si>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</si>
  <si>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</si>
  <si>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</si>
  <si>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</si>
  <si>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</si>
  <si>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</si>
  <si>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</si>
  <si>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</si>
  <si>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</si>
  <si>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</si>
  <si>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</si>
  <si>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</si>
  <si>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</si>
  <si>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</si>
  <si>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</si>
  <si>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</si>
  <si>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</si>
  <si>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</si>
  <si>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</si>
  <si>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</si>
  <si>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</si>
  <si>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</si>
  <si>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</si>
  <si>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</si>
  <si>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</si>
  <si>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</si>
  <si>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</si>
  <si>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</si>
  <si>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</si>
  <si>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</si>
  <si>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</si>
  <si>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</si>
  <si>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</si>
  <si>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</si>
  <si>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</si>
  <si>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</si>
  <si>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</si>
  <si>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</si>
  <si>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</si>
  <si>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</si>
  <si>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</si>
  <si>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</si>
  <si>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</si>
  <si>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</si>
  <si>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</si>
  <si>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</si>
  <si>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</si>
  <si>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</si>
  <si>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</si>
  <si>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</si>
  <si>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</si>
  <si>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</si>
  <si>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</si>
  <si>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</si>
  <si>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</si>
  <si>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</si>
  <si>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</si>
  <si>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</si>
  <si>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</si>
  <si>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</si>
  <si>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</si>
  <si>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</si>
  <si>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</si>
  <si>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</si>
  <si>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</si>
  <si>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</si>
  <si>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</si>
  <si>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</si>
  <si>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</si>
  <si>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</si>
  <si>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</si>
  <si>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</si>
  <si>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</si>
  <si>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</si>
  <si>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</si>
  <si>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</si>
  <si>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</si>
  <si>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</si>
  <si>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</si>
  <si>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</si>
  <si>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</si>
  <si>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</si>
  <si>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</si>
  <si>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</si>
  <si>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</si>
  <si>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</si>
  <si>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</si>
  <si>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</si>
  <si>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</si>
  <si>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</si>
  <si>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</si>
  <si>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</si>
  <si>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</si>
  <si>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</si>
  <si>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</si>
  <si>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</si>
  <si>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</si>
  <si>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</si>
  <si>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</si>
  <si>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</si>
  <si>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</si>
  <si>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</si>
  <si>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</si>
  <si>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</si>
  <si>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</si>
  <si>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</si>
  <si>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</si>
  <si>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</si>
  <si>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</si>
  <si>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</si>
  <si>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</si>
  <si>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</si>
  <si>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</si>
  <si>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</si>
  <si>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</si>
  <si>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</si>
  <si>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</si>
  <si>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</si>
  <si>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</si>
  <si>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</si>
  <si>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</si>
  <si>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</si>
  <si>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</si>
  <si>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</si>
  <si>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</si>
  <si>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</si>
  <si>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</si>
  <si>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</si>
  <si>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</si>
  <si>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</si>
  <si>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</si>
  <si>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</si>
  <si>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</si>
  <si>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</si>
  <si>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</si>
  <si>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</si>
  <si>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</si>
  <si>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</si>
  <si>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</si>
  <si>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</si>
  <si>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</si>
  <si>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</si>
  <si>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</si>
  <si>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</si>
  <si>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</si>
  <si>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</si>
  <si>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</si>
  <si>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</si>
  <si>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</si>
  <si>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</si>
  <si>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</si>
  <si>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</si>
  <si>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</si>
  <si>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</si>
  <si>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</si>
  <si>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</si>
  <si>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</si>
  <si>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</si>
  <si>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</si>
  <si>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</si>
  <si>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</si>
  <si>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</si>
  <si>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</si>
  <si>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</si>
  <si>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</si>
  <si>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</si>
  <si>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</si>
  <si>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</si>
  <si>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</si>
  <si>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</si>
  <si>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</si>
  <si>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</si>
  <si>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</si>
  <si>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</si>
  <si>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</si>
  <si>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</si>
  <si>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</si>
  <si>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</si>
  <si>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</si>
  <si>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</si>
  <si>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</si>
  <si>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</si>
  <si>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</si>
  <si>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</si>
  <si>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</si>
  <si>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</si>
  <si>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</si>
  <si>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</si>
  <si>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</si>
  <si>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</si>
  <si>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</si>
  <si>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</si>
  <si>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</si>
  <si>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</si>
  <si>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</si>
  <si>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</si>
  <si>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</si>
  <si>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</si>
  <si>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</si>
  <si>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</si>
  <si>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</si>
  <si>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</si>
  <si>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</si>
  <si>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</si>
  <si>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</si>
  <si>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</si>
  <si>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</si>
  <si>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</si>
  <si>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</si>
  <si>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</si>
  <si>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</si>
  <si>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</si>
  <si>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</si>
  <si>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</si>
  <si>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</si>
  <si>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</si>
  <si>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</si>
  <si>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</si>
  <si>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</si>
  <si>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</si>
  <si>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</si>
  <si>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</si>
  <si>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</si>
  <si>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</si>
  <si>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</si>
  <si>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</si>
  <si>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</si>
  <si>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</si>
  <si>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</si>
  <si>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</si>
  <si>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</si>
  <si>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</si>
  <si>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</si>
  <si>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</si>
  <si>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</si>
  <si>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</si>
  <si>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</si>
  <si>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</si>
  <si>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</si>
  <si>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</si>
  <si>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</si>
  <si>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</si>
  <si>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</si>
  <si>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</si>
  <si>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</si>
  <si>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</si>
  <si>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</si>
  <si>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</si>
  <si>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</si>
  <si>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</si>
  <si>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</si>
  <si>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</si>
  <si>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</si>
  <si>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</si>
  <si>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</si>
  <si>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</si>
  <si>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</si>
  <si>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</si>
  <si>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</si>
  <si>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</si>
  <si>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</si>
  <si>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</si>
  <si>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</si>
  <si>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</si>
  <si>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</si>
  <si>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</si>
  <si>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</si>
  <si>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</si>
  <si>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</si>
  <si>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</si>
  <si>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</si>
  <si>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</si>
  <si>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</si>
  <si>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</si>
  <si>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</si>
  <si>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</si>
  <si>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</si>
  <si>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</si>
  <si>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</si>
  <si>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</si>
  <si>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</si>
  <si>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</si>
  <si>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</si>
  <si>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</si>
  <si>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</si>
  <si>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</si>
  <si>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</si>
  <si>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</si>
  <si>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</si>
  <si>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</si>
  <si>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</si>
  <si>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</si>
  <si>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</si>
  <si>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</si>
  <si>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</si>
  <si>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</si>
  <si>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</si>
  <si>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</si>
  <si>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</si>
  <si>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</si>
  <si>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</si>
  <si>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</si>
  <si>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</si>
  <si>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</si>
  <si>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</si>
  <si>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</si>
  <si>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</si>
  <si>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</si>
  <si>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</si>
  <si>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</si>
  <si>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</si>
  <si>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</si>
  <si>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</si>
  <si>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</si>
  <si>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</si>
  <si>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</si>
  <si>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</si>
  <si>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</si>
  <si>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</si>
  <si>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</si>
  <si>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</si>
  <si>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</si>
  <si>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</si>
  <si>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</si>
  <si>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</si>
  <si>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</si>
  <si>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</si>
  <si>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</si>
  <si>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</si>
  <si>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</si>
  <si>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</si>
  <si>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</si>
  <si>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</si>
  <si>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</si>
  <si>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</si>
  <si>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</si>
  <si>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</si>
  <si>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</si>
  <si>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</si>
  <si>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</si>
  <si>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</si>
  <si>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</si>
  <si>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</si>
  <si>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</si>
  <si>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</si>
  <si>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</si>
  <si>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</si>
  <si>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</si>
  <si>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</si>
  <si>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</si>
  <si>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</si>
  <si>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</si>
  <si>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</si>
  <si>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</si>
  <si>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</si>
  <si>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</si>
  <si>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</si>
  <si>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</si>
  <si>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</si>
  <si>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</si>
  <si>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</si>
  <si>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</si>
  <si>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</si>
  <si>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</si>
  <si>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</si>
  <si>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</si>
  <si>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</si>
  <si>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</si>
  <si>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</si>
  <si>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</si>
  <si>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</si>
  <si>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</si>
  <si>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</si>
  <si>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</si>
  <si>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</si>
  <si>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</si>
  <si>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</si>
  <si>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</si>
  <si>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</si>
  <si>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</si>
  <si>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</si>
  <si>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</si>
  <si>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</si>
  <si>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</si>
  <si>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</si>
  <si>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</si>
  <si>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</si>
  <si>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</si>
  <si>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</si>
  <si>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</si>
  <si>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</si>
  <si>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</si>
  <si>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</si>
  <si>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</si>
  <si>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</si>
  <si>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</si>
  <si>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</si>
  <si>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</si>
  <si>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</si>
  <si>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</si>
  <si>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</si>
  <si>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</si>
  <si>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</si>
  <si>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</si>
  <si>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</si>
  <si>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</si>
  <si>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</si>
  <si>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</si>
  <si>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</si>
  <si>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</si>
  <si>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</si>
  <si>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</si>
  <si>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</si>
  <si>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</si>
  <si>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</si>
  <si>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</si>
  <si>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</si>
  <si>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</si>
  <si>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</si>
  <si>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</si>
  <si>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</si>
  <si>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</si>
  <si>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</si>
  <si>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</si>
  <si>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</si>
  <si>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</si>
  <si>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</si>
  <si>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</si>
  <si>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</si>
  <si>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</si>
  <si>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</si>
  <si>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</si>
  <si>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</si>
  <si>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</si>
  <si>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</si>
  <si>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</si>
  <si>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</si>
  <si>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</si>
  <si>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</si>
  <si>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</si>
  <si>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</si>
  <si>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</si>
  <si>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</si>
  <si>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</si>
  <si>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</si>
  <si>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</si>
  <si>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</si>
  <si>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</si>
  <si>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</si>
  <si>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</si>
  <si>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</si>
  <si>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</si>
  <si>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</si>
  <si>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</si>
  <si>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</si>
  <si>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</si>
  <si>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</si>
  <si>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</si>
  <si>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</si>
  <si>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</si>
  <si>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</si>
  <si>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</si>
  <si>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</si>
  <si>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</si>
  <si>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</si>
  <si>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</si>
  <si>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</si>
  <si>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</si>
  <si>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</si>
  <si>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</si>
  <si>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</si>
  <si>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</si>
  <si>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</si>
  <si>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</si>
  <si>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</si>
  <si>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</si>
  <si>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</si>
  <si>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</si>
  <si>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</si>
  <si>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</si>
  <si>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</si>
  <si>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</si>
  <si>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</si>
  <si>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</si>
  <si>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</si>
  <si>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</si>
  <si>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</si>
  <si>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</si>
  <si>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</si>
  <si>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</si>
  <si>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</si>
  <si>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</si>
  <si>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</si>
  <si>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</si>
  <si>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</si>
  <si>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</si>
  <si>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</si>
  <si>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</si>
  <si>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</si>
  <si>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</si>
  <si>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</si>
  <si>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</si>
  <si>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</si>
  <si>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</si>
  <si>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</si>
  <si>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</si>
  <si>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</si>
  <si>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</si>
  <si>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</si>
  <si>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</si>
  <si>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</si>
  <si>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</si>
  <si>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</si>
  <si>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</si>
  <si>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</si>
  <si>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</si>
  <si>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</si>
  <si>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</si>
  <si>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</si>
  <si>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</si>
  <si>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</si>
  <si>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</si>
  <si>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</si>
  <si>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</si>
  <si>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</si>
  <si>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</si>
  <si>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</si>
  <si>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</si>
  <si>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</si>
  <si>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</si>
  <si>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</si>
  <si>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</si>
  <si>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</si>
  <si>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</si>
  <si>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</si>
  <si>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</si>
  <si>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</si>
  <si>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</si>
  <si>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</si>
  <si>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</si>
  <si>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</si>
  <si>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</si>
  <si>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</si>
  <si>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</si>
  <si>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</si>
  <si>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</si>
  <si>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</si>
  <si>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</si>
  <si>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</si>
  <si>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</si>
  <si>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</si>
  <si>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</si>
  <si>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</si>
  <si>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</si>
  <si>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</si>
  <si>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</si>
  <si>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</si>
  <si>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</si>
  <si>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</si>
  <si>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</si>
  <si>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</si>
  <si>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</si>
  <si>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</si>
  <si>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</si>
  <si>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</si>
  <si>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</si>
  <si>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</si>
  <si>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</si>
  <si>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</si>
  <si>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</si>
  <si>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</si>
  <si>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</si>
  <si>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</si>
  <si>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</si>
  <si>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</si>
  <si>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</si>
  <si>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</si>
  <si>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</si>
  <si>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</si>
  <si>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</si>
  <si>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</si>
  <si>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</si>
  <si>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</si>
  <si>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</si>
  <si>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</si>
  <si>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</si>
  <si>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</si>
  <si>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</si>
  <si>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</si>
  <si>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</si>
  <si>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</si>
  <si>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</si>
  <si>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</si>
  <si>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</si>
  <si>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</si>
  <si>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</si>
  <si>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</si>
  <si>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</si>
  <si>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</si>
  <si>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</si>
  <si>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</si>
  <si>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</si>
  <si>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</si>
  <si>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</si>
  <si>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</si>
  <si>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</si>
  <si>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</si>
  <si>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</si>
  <si>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</si>
  <si>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</si>
  <si>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</si>
  <si>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</si>
  <si>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</si>
  <si>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</si>
  <si>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</si>
  <si>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</si>
  <si>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</si>
  <si>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</si>
  <si>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</si>
  <si>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</si>
  <si>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</si>
  <si>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</si>
  <si>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</si>
  <si>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</si>
  <si>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</si>
  <si>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</si>
  <si>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</si>
  <si>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</si>
  <si>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</si>
  <si>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</si>
  <si>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</si>
  <si>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</si>
  <si>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</si>
  <si>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</si>
  <si>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</si>
  <si>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</si>
  <si>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</si>
  <si>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</si>
  <si>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</si>
  <si>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</si>
  <si>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</si>
  <si>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</si>
  <si>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</si>
  <si>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</si>
  <si>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</si>
  <si>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</si>
  <si>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</si>
  <si>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</si>
  <si>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</si>
  <si>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</si>
  <si>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</si>
  <si>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</si>
  <si>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</si>
  <si>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</si>
  <si>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</si>
  <si>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</si>
  <si>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</si>
  <si>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</si>
  <si>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</si>
  <si>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</si>
  <si>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</si>
  <si>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</si>
  <si>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</si>
  <si>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</si>
  <si>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</si>
  <si>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</si>
  <si>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</si>
  <si>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</si>
  <si>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</si>
  <si>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</si>
  <si>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</si>
  <si>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</si>
  <si>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</si>
  <si>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</si>
  <si>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</si>
  <si>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</si>
  <si>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</si>
  <si>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</si>
  <si>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</si>
  <si>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</si>
  <si>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</si>
  <si>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</si>
  <si>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</si>
  <si>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</si>
  <si>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</si>
  <si>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</si>
  <si>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</si>
  <si>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</si>
  <si>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</si>
  <si>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</si>
  <si>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</si>
  <si>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</si>
  <si>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</si>
  <si>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</si>
  <si>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</si>
  <si>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</si>
  <si>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</si>
  <si>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</si>
  <si>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</si>
  <si>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</si>
  <si>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</si>
  <si>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</si>
  <si>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</si>
  <si>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</si>
  <si>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</si>
  <si>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</si>
  <si>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</si>
  <si>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</si>
  <si>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</si>
  <si>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</si>
  <si>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</si>
  <si>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</si>
  <si>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</si>
  <si>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</si>
  <si>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</si>
  <si>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</si>
  <si>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</si>
  <si>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</si>
  <si>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</si>
  <si>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</si>
  <si>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</si>
  <si>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</si>
  <si>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</si>
  <si>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</si>
  <si>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</si>
  <si>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</si>
  <si>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</si>
  <si>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</si>
  <si>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</si>
  <si>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</si>
  <si>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</si>
  <si>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</si>
  <si>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</si>
  <si>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</si>
  <si>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</si>
  <si>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</si>
  <si>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</si>
  <si>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</si>
  <si>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</si>
  <si>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</si>
  <si>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</si>
  <si>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</si>
  <si>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</si>
  <si>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</si>
  <si>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</si>
  <si>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</si>
  <si>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</si>
  <si>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</si>
  <si>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</si>
  <si>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</si>
  <si>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</si>
  <si>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</si>
  <si>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</si>
  <si>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</si>
  <si>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</si>
  <si>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</si>
  <si>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</si>
  <si>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</si>
  <si>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</si>
  <si>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</si>
  <si>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</si>
  <si>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</si>
  <si>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</si>
  <si>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</si>
  <si>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</si>
  <si>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</si>
  <si>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</si>
  <si>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</si>
  <si>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</si>
  <si>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</si>
  <si>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</si>
  <si>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</si>
  <si>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</si>
  <si>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</si>
  <si>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</si>
  <si>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</si>
  <si>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</si>
  <si>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</si>
  <si>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</si>
  <si>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</si>
  <si>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</si>
  <si>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</si>
  <si>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</si>
  <si>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</si>
  <si>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</si>
  <si>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</si>
  <si>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</si>
  <si>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</si>
  <si>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</si>
  <si>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</si>
  <si>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</si>
  <si>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</si>
  <si>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</si>
  <si>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</si>
  <si>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</si>
  <si>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</si>
  <si>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</si>
  <si>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</si>
  <si>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</si>
  <si>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</si>
  <si>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</si>
  <si>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</si>
  <si>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</si>
  <si>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</si>
  <si>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</si>
  <si>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</si>
  <si>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</si>
  <si>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</si>
  <si>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</si>
  <si>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</si>
  <si>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</si>
  <si>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</si>
  <si>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</si>
  <si>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</si>
  <si>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</si>
  <si>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</si>
  <si>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</si>
  <si>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</si>
  <si>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</si>
  <si>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</si>
  <si>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</si>
  <si>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</si>
  <si>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</si>
  <si>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</si>
  <si>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</si>
  <si>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</si>
  <si>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</si>
  <si>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</si>
  <si>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</si>
  <si>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</si>
  <si>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</si>
  <si>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</si>
  <si>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</si>
  <si>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</si>
  <si>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</si>
  <si>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</si>
  <si>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</si>
  <si>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</si>
  <si>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</si>
  <si>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</si>
  <si>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</si>
  <si>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</si>
  <si>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</si>
  <si>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</si>
  <si>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</si>
  <si>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</si>
  <si>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</si>
  <si>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</si>
  <si>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</si>
  <si>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</si>
  <si>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</si>
  <si>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</si>
  <si>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</si>
  <si>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</si>
  <si>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</si>
  <si>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</si>
  <si>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</si>
  <si>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</si>
  <si>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</si>
  <si>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</si>
  <si>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</si>
  <si>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</si>
  <si>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</si>
  <si>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</si>
  <si>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</si>
  <si>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</si>
  <si>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</si>
  <si>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</si>
  <si>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</si>
  <si>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</si>
  <si>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</si>
  <si>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</si>
  <si>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</si>
  <si>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</si>
  <si>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</si>
  <si>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</si>
  <si>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</si>
  <si>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</si>
  <si>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</si>
  <si>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</si>
  <si>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</si>
  <si>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</si>
  <si>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</si>
  <si>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</si>
  <si>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</si>
  <si>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</si>
  <si>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</si>
  <si>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</si>
  <si>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</si>
  <si>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</si>
  <si>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</si>
  <si>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</si>
  <si>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</si>
  <si>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</si>
  <si>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</si>
  <si>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</si>
  <si>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</si>
  <si>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</si>
  <si>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</si>
  <si>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</si>
  <si>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</si>
  <si>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</si>
  <si>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</si>
  <si>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</si>
  <si>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</si>
  <si>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</si>
  <si>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</si>
  <si>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</si>
  <si>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</si>
  <si>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</si>
  <si>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</si>
  <si>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</si>
  <si>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</si>
  <si>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</si>
  <si>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</si>
  <si>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</si>
  <si>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</si>
  <si>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</si>
  <si>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</si>
  <si>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</si>
  <si>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</si>
  <si>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</si>
  <si>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</si>
  <si>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</si>
  <si>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</si>
  <si>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</si>
  <si>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</si>
  <si>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</si>
  <si>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</si>
  <si>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</si>
  <si>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</si>
  <si>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</si>
  <si>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</si>
  <si>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</si>
  <si>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</si>
  <si>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</si>
  <si>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</si>
  <si>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</si>
  <si>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</si>
  <si>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</si>
  <si>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</si>
  <si>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</si>
  <si>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</si>
  <si>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</si>
  <si>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</si>
  <si>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</si>
  <si>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</si>
  <si>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</si>
  <si>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</si>
  <si>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</si>
  <si>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</si>
  <si>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</si>
  <si>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</si>
  <si>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</si>
  <si>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</si>
  <si>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</si>
  <si>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</si>
  <si>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</si>
  <si>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</si>
  <si>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</si>
  <si>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</si>
  <si>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</si>
  <si>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</si>
  <si>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</si>
  <si>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</si>
  <si>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</si>
  <si>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</si>
  <si>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</si>
  <si>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</si>
  <si>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</si>
  <si>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</si>
  <si>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</si>
  <si>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</si>
  <si>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</si>
  <si>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</si>
  <si>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</si>
  <si>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</si>
  <si>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</si>
  <si>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</si>
  <si>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</si>
  <si>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</si>
  <si>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</si>
  <si>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</si>
  <si>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</si>
  <si>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</si>
  <si>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</si>
  <si>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</si>
  <si>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</si>
  <si>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</si>
  <si>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</si>
  <si>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</si>
  <si>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</si>
  <si>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</si>
  <si>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</si>
  <si>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</si>
  <si>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</si>
  <si>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</si>
  <si>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</si>
  <si>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</si>
  <si>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</si>
  <si>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</si>
  <si>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</si>
  <si>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</si>
  <si>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</si>
  <si>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</si>
  <si>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</si>
  <si>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</si>
  <si>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</si>
  <si>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</si>
  <si>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</si>
  <si>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</si>
  <si>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</si>
  <si>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</si>
  <si>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</si>
  <si>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</si>
  <si>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</si>
  <si>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</si>
  <si>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</si>
  <si>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</si>
  <si>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</si>
  <si>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</si>
  <si>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</si>
  <si>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</si>
  <si>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</si>
  <si>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</si>
  <si>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</si>
  <si>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</si>
  <si>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</si>
  <si>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</si>
  <si>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</si>
  <si>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</si>
  <si>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</si>
  <si>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</si>
  <si>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</si>
  <si>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</si>
  <si>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</si>
  <si>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</si>
  <si>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</si>
  <si>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</si>
  <si>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</si>
  <si>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</si>
  <si>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</si>
  <si>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</si>
  <si>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</si>
  <si>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</si>
  <si>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</si>
  <si>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</si>
  <si>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</si>
  <si>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</si>
  <si>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</si>
  <si>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</si>
  <si>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</si>
  <si>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</si>
  <si>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</si>
  <si>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</si>
  <si>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</si>
  <si>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</si>
  <si>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</si>
  <si>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</si>
  <si>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</si>
  <si>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</si>
  <si>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</si>
  <si>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</si>
  <si>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</si>
  <si>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</si>
  <si>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</si>
  <si>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</si>
  <si>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</si>
  <si>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</si>
  <si>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</si>
  <si>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</si>
  <si>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</si>
  <si>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</si>
  <si>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</si>
  <si>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</si>
  <si>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</si>
  <si>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</si>
  <si>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</si>
  <si>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</si>
  <si>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</si>
  <si>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</si>
  <si>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</si>
  <si>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</si>
  <si>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</si>
  <si>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</si>
  <si>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</si>
  <si>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</si>
  <si>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</si>
  <si>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</si>
  <si>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</si>
  <si>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</si>
  <si>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</si>
  <si>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</si>
  <si>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</si>
  <si>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</si>
  <si>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</si>
  <si>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</si>
  <si>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</si>
  <si>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</si>
  <si>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</si>
  <si>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</si>
  <si>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</si>
  <si>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</si>
  <si>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</si>
  <si>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</si>
  <si>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</si>
  <si>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</si>
  <si>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</si>
  <si>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</si>
  <si>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</si>
  <si>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</si>
  <si>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</si>
  <si>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</si>
  <si>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</si>
  <si>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</si>
  <si>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</si>
  <si>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</si>
  <si>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</si>
  <si>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</si>
  <si>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</si>
  <si>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</si>
  <si>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</si>
  <si>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</si>
  <si>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</si>
  <si>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</si>
  <si>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</si>
  <si>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</si>
  <si>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</si>
  <si>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</si>
  <si>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</si>
  <si>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</si>
  <si>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</si>
  <si>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</si>
  <si>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</si>
  <si>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</si>
  <si>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</si>
  <si>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</si>
  <si>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</si>
  <si>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</si>
  <si>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</si>
  <si>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</si>
  <si>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</si>
  <si>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</si>
  <si>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</si>
  <si>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</si>
  <si>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</si>
  <si>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</si>
  <si>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</si>
  <si>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</si>
  <si>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</si>
  <si>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</si>
  <si>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</si>
  <si>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</si>
  <si>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</si>
  <si>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</si>
  <si>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</si>
  <si>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</si>
  <si>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</si>
  <si>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</si>
  <si>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</si>
  <si>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</si>
  <si>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</si>
  <si>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</si>
  <si>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</si>
  <si>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</si>
  <si>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</si>
  <si>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</si>
  <si>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</si>
  <si>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</si>
  <si>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</si>
  <si>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</si>
  <si>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</si>
  <si>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</si>
  <si>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</si>
  <si>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</si>
  <si>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</si>
  <si>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</si>
  <si>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</si>
  <si>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</si>
  <si>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</si>
  <si>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</si>
  <si>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</si>
  <si>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</si>
  <si>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</si>
  <si>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</si>
  <si>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</si>
  <si>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</si>
  <si>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</si>
  <si>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</si>
  <si>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</si>
  <si>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</si>
  <si>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</si>
  <si>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</si>
  <si>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</si>
  <si>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</si>
  <si>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</si>
  <si>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</si>
  <si>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</si>
  <si>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</si>
  <si>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</si>
  <si>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</si>
  <si>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</si>
  <si>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</si>
  <si>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</si>
  <si>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</si>
  <si>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</si>
  <si>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</si>
  <si>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</si>
  <si>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</si>
  <si>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</si>
  <si>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</si>
  <si>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</si>
  <si>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</si>
  <si>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</si>
  <si>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</si>
  <si>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</si>
  <si>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</si>
  <si>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</si>
  <si>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</si>
  <si>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</si>
  <si>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</si>
  <si>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</si>
  <si>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</si>
  <si>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</si>
  <si>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</si>
  <si>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</si>
  <si>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</si>
  <si>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</si>
  <si>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</si>
  <si>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</si>
  <si>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</si>
  <si>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</si>
  <si>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</si>
  <si>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</si>
  <si>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</si>
  <si>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</si>
  <si>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</si>
  <si>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</si>
  <si>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</si>
  <si>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</si>
  <si>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</si>
  <si>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</si>
  <si>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</si>
  <si>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</si>
  <si>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</si>
  <si>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</si>
  <si>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</si>
  <si>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</si>
  <si>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</si>
  <si>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</si>
  <si>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</si>
  <si>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</si>
  <si>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</si>
  <si>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</si>
  <si>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</si>
  <si>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</si>
  <si>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</si>
  <si>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</si>
  <si>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</si>
  <si>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</si>
  <si>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</si>
  <si>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</si>
  <si>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</si>
  <si>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</si>
  <si>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</si>
  <si>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</si>
  <si>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</si>
  <si>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</si>
  <si>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</si>
  <si>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</si>
  <si>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</si>
  <si>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</si>
  <si>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</si>
  <si>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</si>
  <si>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</si>
  <si>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</si>
  <si>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</si>
  <si>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</si>
  <si>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</si>
  <si>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</si>
  <si>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</si>
  <si>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</si>
  <si>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</si>
  <si>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</si>
  <si>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</si>
  <si>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</si>
  <si>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</si>
  <si>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</si>
  <si>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</si>
  <si>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</si>
  <si>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</si>
  <si>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</si>
  <si>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</si>
  <si>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</si>
  <si>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</si>
  <si>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</si>
  <si>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</si>
  <si>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</si>
  <si>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</si>
  <si>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</si>
  <si>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</si>
  <si>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</si>
  <si>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</si>
  <si>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</si>
  <si>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</si>
  <si>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</si>
  <si>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</si>
  <si>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</si>
  <si>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</si>
  <si>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</si>
  <si>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</si>
  <si>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</si>
  <si>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</si>
  <si>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</si>
  <si>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</si>
  <si>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</si>
  <si>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</si>
  <si>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</si>
  <si>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</si>
  <si>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</si>
  <si>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</si>
  <si>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</si>
  <si>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</si>
  <si>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</si>
  <si>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</si>
  <si>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</si>
  <si>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</si>
  <si>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</si>
  <si>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</si>
  <si>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</si>
  <si>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</si>
  <si>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</si>
  <si>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</si>
  <si>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</si>
  <si>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</si>
  <si>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</si>
  <si>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</si>
  <si>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</si>
  <si>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</si>
  <si>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</si>
  <si>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</si>
  <si>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</si>
  <si>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</si>
  <si>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</si>
  <si>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</si>
  <si>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</si>
  <si>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</si>
  <si>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</si>
  <si>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</si>
  <si>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</si>
  <si>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</si>
  <si>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</si>
  <si>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</si>
  <si>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</si>
  <si>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</si>
  <si>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</si>
  <si>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</si>
  <si>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</si>
  <si>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</si>
  <si>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</si>
  <si>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</si>
  <si>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</si>
  <si>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</si>
  <si>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</si>
  <si>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</si>
  <si>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</si>
  <si>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</si>
  <si>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</si>
  <si>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</si>
  <si>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</si>
  <si>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</si>
  <si>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</si>
  <si>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</si>
  <si>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</si>
  <si>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</si>
  <si>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</si>
  <si>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</si>
  <si>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</si>
  <si>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</si>
  <si>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</si>
  <si>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</si>
  <si>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</si>
  <si>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</si>
  <si>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</si>
  <si>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</si>
  <si>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</si>
  <si>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</si>
  <si>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</si>
  <si>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</si>
  <si>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</si>
  <si>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</si>
  <si>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</si>
  <si>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</si>
  <si>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</si>
  <si>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</si>
  <si>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</si>
  <si>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</si>
  <si>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</si>
  <si>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</si>
  <si>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</si>
  <si>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</si>
  <si>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</si>
  <si>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</si>
  <si>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</si>
  <si>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</si>
  <si>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</si>
  <si>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</si>
  <si>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</si>
  <si>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</si>
  <si>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</si>
  <si>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</si>
  <si>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</si>
  <si>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</si>
  <si>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</si>
  <si>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</si>
  <si>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</si>
  <si>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</si>
  <si>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</si>
  <si>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</si>
  <si>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</si>
  <si>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</si>
  <si>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</si>
  <si>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</si>
  <si>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</si>
  <si>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</si>
  <si>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</si>
  <si>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</si>
  <si>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</si>
  <si>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</si>
  <si>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</si>
  <si>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</si>
  <si>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</si>
  <si>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</si>
  <si>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</si>
  <si>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</si>
  <si>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</si>
  <si>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</si>
  <si>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</si>
  <si>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</si>
  <si>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</si>
  <si>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</si>
  <si>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</si>
  <si>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</si>
  <si>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</si>
  <si>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</si>
  <si>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</si>
  <si>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</si>
  <si>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</si>
  <si>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</si>
  <si>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</si>
  <si>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</si>
  <si>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</si>
  <si>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</si>
  <si>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</si>
  <si>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</si>
  <si>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</si>
  <si>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</si>
  <si>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</si>
  <si>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</si>
  <si>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</si>
  <si>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</si>
  <si>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</si>
  <si>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</si>
  <si>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</si>
  <si>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</si>
  <si>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</si>
  <si>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</si>
  <si>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</si>
  <si>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</si>
  <si>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</si>
  <si>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</si>
  <si>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</si>
  <si>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</si>
  <si>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</si>
  <si>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</si>
  <si>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</si>
  <si>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</si>
  <si>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</si>
  <si>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</si>
  <si>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</si>
  <si>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</si>
  <si>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</si>
  <si>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</si>
  <si>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</si>
  <si>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</si>
  <si>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</si>
  <si>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</si>
  <si>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</si>
  <si>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</si>
  <si>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</si>
  <si>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</si>
  <si>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</si>
  <si>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</si>
  <si>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</si>
  <si>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</si>
  <si>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</si>
  <si>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</si>
  <si>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</si>
  <si>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</si>
  <si>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</si>
  <si>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</si>
  <si>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</si>
  <si>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</si>
  <si>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</si>
  <si>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</si>
  <si>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</si>
  <si>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</si>
  <si>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</si>
  <si>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</si>
  <si>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</si>
  <si>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</si>
  <si>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</si>
  <si>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</si>
  <si>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</si>
  <si>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</si>
  <si>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</si>
  <si>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</si>
  <si>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</si>
  <si>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</si>
  <si>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</si>
  <si>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</si>
  <si>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</si>
  <si>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</si>
  <si>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</si>
  <si>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</si>
  <si>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</si>
  <si>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</si>
  <si>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</si>
  <si>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</si>
  <si>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</si>
  <si>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</si>
  <si>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</si>
  <si>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</si>
  <si>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</si>
  <si>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</si>
  <si>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</si>
  <si>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</si>
  <si>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</si>
  <si>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</si>
  <si>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</si>
  <si>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</si>
  <si>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</si>
  <si>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</si>
  <si>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</si>
  <si>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</si>
  <si>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</si>
  <si>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</si>
  <si>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</si>
  <si>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</si>
  <si>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</si>
  <si>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</si>
  <si>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</si>
  <si>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</si>
  <si>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</si>
  <si>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</si>
  <si>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</si>
  <si>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</si>
  <si>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</si>
  <si>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</si>
  <si>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</si>
  <si>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</si>
  <si>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</si>
  <si>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</si>
  <si>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</si>
  <si>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</si>
  <si>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</si>
  <si>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</si>
  <si>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</si>
  <si>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</si>
  <si>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</si>
  <si>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</si>
  <si>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</si>
  <si>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</si>
  <si>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</si>
  <si>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</si>
  <si>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</si>
  <si>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</si>
  <si>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</si>
  <si>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</si>
  <si>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</si>
  <si>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</si>
  <si>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</si>
  <si>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</si>
  <si>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</si>
  <si>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</si>
  <si>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</si>
  <si>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</si>
  <si>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</si>
  <si>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</si>
  <si>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</si>
  <si>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</si>
  <si>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</si>
  <si>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</si>
  <si>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</si>
  <si>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</si>
  <si>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</si>
  <si>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</si>
  <si>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</si>
  <si>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</si>
  <si>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</si>
  <si>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</si>
  <si>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</si>
  <si>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</si>
  <si>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</si>
  <si>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</si>
  <si>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</si>
  <si>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</si>
  <si>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</si>
  <si>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</si>
  <si>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</si>
  <si>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</si>
  <si>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</si>
  <si>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</si>
  <si>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</si>
  <si>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</si>
  <si>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</si>
  <si>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</si>
  <si>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</si>
  <si>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</si>
  <si>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</si>
  <si>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</si>
  <si>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</si>
  <si>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</si>
  <si>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</si>
  <si>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</si>
  <si>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</si>
  <si>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</si>
  <si>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</si>
  <si>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</si>
  <si>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</si>
  <si>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</si>
  <si>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</si>
  <si>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</si>
  <si>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</si>
  <si>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</si>
  <si>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</si>
  <si>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</si>
  <si>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</si>
  <si>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</si>
  <si>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</si>
  <si>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</si>
  <si>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</si>
  <si>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</si>
  <si>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</si>
  <si>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</si>
  <si>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</si>
  <si>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</si>
  <si>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</si>
  <si>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</si>
  <si>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</si>
  <si>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</si>
  <si>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</si>
  <si>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</si>
  <si>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</si>
  <si>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</si>
  <si>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</si>
  <si>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</si>
  <si>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</si>
  <si>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</si>
  <si>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</si>
  <si>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</si>
  <si>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</si>
  <si>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</si>
  <si>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</si>
  <si>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</si>
  <si>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</si>
  <si>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</si>
  <si>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</si>
  <si>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</si>
  <si>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</si>
  <si>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</si>
  <si>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</si>
  <si>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</si>
  <si>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</si>
  <si>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</si>
  <si>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</si>
  <si>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</si>
  <si>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</si>
  <si>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</si>
  <si>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</si>
  <si>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</si>
  <si>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</si>
  <si>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</si>
  <si>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</si>
  <si>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</si>
  <si>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</si>
  <si>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</si>
  <si>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</si>
  <si>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</si>
  <si>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</si>
  <si>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</si>
  <si>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</si>
  <si>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</si>
  <si>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</si>
  <si>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</si>
  <si>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</si>
  <si>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</si>
  <si>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</si>
  <si>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</si>
  <si>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</si>
  <si>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</si>
  <si>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</si>
  <si>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</si>
  <si>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</si>
  <si>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</si>
  <si>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</si>
  <si>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</si>
  <si>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</si>
  <si>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</si>
  <si>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</si>
  <si>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</si>
  <si>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</si>
  <si>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</si>
  <si>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</si>
  <si>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</si>
  <si>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</si>
  <si>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</si>
  <si>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</si>
  <si>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</si>
  <si>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</si>
  <si>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</si>
  <si>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</si>
  <si>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</si>
  <si>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</si>
  <si>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</si>
  <si>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</si>
  <si>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</si>
  <si>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</si>
  <si>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</si>
  <si>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</si>
  <si>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</si>
  <si>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</si>
  <si>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</si>
  <si>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</si>
  <si>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</si>
  <si>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</si>
  <si>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</si>
  <si>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</si>
  <si>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</si>
  <si>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</si>
  <si>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</si>
  <si>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</si>
  <si>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</si>
  <si>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</si>
  <si>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</si>
  <si>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</si>
  <si>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</si>
  <si>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</si>
  <si>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</si>
  <si>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</si>
  <si>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</si>
  <si>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</si>
  <si>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</si>
  <si>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</si>
  <si>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</si>
  <si>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</si>
  <si>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</si>
  <si>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</si>
  <si>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</si>
  <si>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</si>
  <si>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</si>
  <si>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</si>
  <si>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</si>
  <si>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</si>
  <si>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</si>
  <si>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</si>
  <si>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</si>
  <si>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</si>
  <si>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</si>
  <si>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</si>
  <si>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</si>
  <si>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</si>
  <si>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</si>
  <si>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</si>
  <si>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</si>
  <si>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</si>
  <si>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</si>
  <si>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</si>
  <si>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</si>
  <si>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</si>
  <si>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</si>
  <si>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</si>
  <si>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</si>
  <si>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</si>
  <si>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</si>
  <si>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</si>
  <si>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</si>
  <si>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</si>
  <si>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</si>
  <si>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</si>
  <si>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</si>
  <si>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</si>
  <si>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</si>
  <si>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</si>
  <si>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</si>
  <si>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</si>
  <si>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</si>
  <si>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</si>
  <si>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</si>
  <si>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</si>
  <si>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</si>
  <si>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</si>
  <si>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</si>
  <si>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</si>
  <si>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</si>
  <si>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</si>
  <si>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</si>
  <si>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</si>
  <si>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</si>
  <si>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</si>
  <si>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</si>
  <si>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</si>
  <si>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</si>
  <si>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</si>
  <si>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</si>
  <si>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</si>
  <si>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</si>
  <si>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</si>
  <si>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</si>
  <si>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</si>
  <si>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</si>
  <si>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</si>
  <si>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</si>
  <si>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</si>
  <si>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</si>
  <si>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</si>
  <si>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</si>
  <si>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</si>
  <si>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</si>
  <si>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</si>
  <si>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</si>
  <si>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</si>
  <si>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</si>
  <si>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</si>
  <si>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</si>
  <si>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</si>
  <si>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</si>
  <si>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</si>
  <si>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</si>
  <si>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</si>
  <si>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</si>
  <si>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</si>
  <si>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</si>
  <si>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</si>
  <si>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</si>
  <si>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</si>
  <si>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</si>
  <si>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</si>
  <si>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</si>
  <si>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</si>
  <si>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</si>
  <si>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</si>
  <si>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</si>
  <si>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</si>
  <si>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</si>
  <si>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</si>
  <si>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</si>
  <si>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</si>
  <si>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</si>
  <si>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</si>
  <si>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</si>
  <si>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</si>
  <si>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</si>
  <si>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</si>
  <si>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</si>
  <si>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</si>
  <si>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</si>
  <si>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</si>
  <si>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</si>
  <si>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</si>
  <si>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</si>
  <si>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</si>
  <si>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</si>
  <si>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</si>
  <si>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</si>
  <si>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</si>
  <si>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</si>
  <si>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</si>
  <si>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</si>
  <si>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</si>
  <si>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</si>
  <si>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</si>
  <si>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</si>
  <si>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</si>
  <si>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</si>
  <si>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</si>
  <si>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</si>
  <si>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</si>
  <si>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</si>
  <si>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</si>
  <si>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</si>
  <si>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</si>
  <si>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</si>
  <si>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</si>
  <si>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</si>
  <si>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</si>
  <si>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</si>
  <si>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</si>
  <si>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</si>
  <si>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</si>
  <si>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</si>
  <si>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</si>
  <si>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</si>
  <si>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</si>
  <si>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</si>
  <si>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</si>
  <si>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</si>
  <si>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</si>
  <si>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</si>
  <si>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</si>
  <si>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</si>
  <si>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</si>
  <si>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</si>
  <si>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</si>
  <si>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</si>
  <si>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</si>
  <si>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</si>
  <si>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</si>
  <si>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</si>
  <si>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</si>
  <si>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</si>
  <si>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</si>
  <si>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</si>
  <si>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</si>
  <si>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</si>
  <si>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</si>
  <si>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</si>
  <si>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</si>
  <si>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</si>
  <si>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</si>
  <si>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</si>
  <si>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</si>
  <si>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</si>
  <si>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</si>
  <si>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</si>
  <si>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</si>
  <si>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</si>
  <si>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</si>
  <si>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</si>
  <si>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</si>
  <si>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</si>
  <si>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</si>
  <si>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</si>
  <si>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</si>
  <si>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</si>
  <si>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</si>
  <si>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</si>
  <si>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</si>
  <si>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</si>
  <si>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</si>
  <si>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</si>
  <si>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</si>
  <si>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</si>
  <si>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</si>
  <si>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</si>
  <si>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</si>
  <si>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</si>
  <si>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</si>
  <si>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</si>
  <si>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</si>
  <si>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</si>
  <si>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</si>
  <si>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</si>
  <si>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</si>
  <si>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</si>
  <si>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</si>
  <si>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</si>
  <si>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</si>
  <si>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</si>
  <si>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</si>
  <si>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</si>
  <si>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</si>
  <si>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</si>
  <si>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</si>
  <si>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</si>
  <si>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</si>
  <si>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</si>
  <si>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</si>
  <si>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</si>
  <si>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</si>
  <si>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</si>
  <si>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</si>
  <si>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</si>
  <si>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</si>
  <si>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</si>
  <si>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</si>
  <si>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</si>
  <si>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</si>
  <si>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</si>
  <si>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</si>
  <si>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</si>
  <si>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</si>
  <si>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</si>
  <si>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</si>
  <si>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</si>
  <si>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</si>
  <si>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</si>
  <si>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</si>
  <si>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</si>
  <si>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</si>
  <si>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</si>
  <si>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</si>
  <si>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</si>
  <si>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</si>
  <si>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</si>
  <si>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</si>
  <si>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</si>
  <si>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</si>
  <si>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</si>
  <si>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</si>
  <si>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</si>
  <si>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</si>
  <si>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</si>
  <si>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</si>
  <si>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</si>
  <si>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</si>
  <si>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</si>
  <si>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</si>
  <si>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</si>
  <si>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</si>
  <si>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</si>
  <si>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</si>
  <si>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</si>
  <si>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</si>
  <si>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</si>
  <si>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</si>
  <si>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</si>
  <si>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</si>
  <si>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</si>
  <si>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</si>
  <si>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</si>
  <si>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</si>
  <si>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</si>
  <si>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</si>
  <si>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</si>
  <si>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</si>
  <si>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</si>
  <si>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</si>
  <si>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</si>
  <si>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</si>
  <si>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</si>
  <si>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</si>
  <si>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</si>
  <si>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</si>
  <si>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</si>
  <si>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</si>
  <si>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</si>
  <si>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</si>
  <si>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</si>
  <si>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</si>
  <si>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</si>
  <si>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</si>
  <si>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</si>
  <si>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</si>
  <si>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</si>
  <si>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</si>
  <si>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</si>
  <si>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</si>
  <si>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</si>
  <si>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</si>
  <si>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</si>
  <si>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</si>
  <si>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</si>
  <si>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</si>
  <si>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</si>
  <si>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</si>
  <si>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</si>
  <si>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</si>
  <si>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</si>
  <si>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</si>
  <si>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</si>
  <si>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</si>
  <si>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</si>
  <si>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</si>
  <si>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</si>
  <si>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</si>
  <si>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</si>
  <si>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</si>
  <si>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</si>
  <si>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</si>
  <si>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</si>
  <si>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</si>
  <si>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</si>
  <si>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</si>
  <si>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</si>
  <si>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</si>
  <si>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</si>
  <si>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</si>
  <si>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</si>
  <si>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</si>
  <si>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</si>
  <si>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</si>
  <si>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</si>
  <si>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</si>
  <si>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</si>
  <si>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</si>
  <si>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</si>
  <si>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</si>
  <si>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</si>
  <si>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</si>
  <si>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</si>
  <si>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</si>
  <si>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</si>
  <si>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</si>
  <si>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</si>
  <si>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</si>
  <si>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</si>
  <si>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</si>
  <si>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</si>
  <si>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</si>
  <si>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</si>
  <si>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</si>
  <si>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</si>
  <si>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</si>
  <si>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</si>
  <si>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</si>
  <si>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</si>
  <si>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</si>
  <si>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</si>
  <si>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</si>
  <si>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</si>
  <si>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</si>
  <si>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</si>
  <si>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</si>
  <si>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</si>
  <si>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</si>
  <si>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</si>
  <si>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</si>
  <si>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</si>
  <si>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</si>
  <si>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</si>
  <si>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</si>
  <si>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</si>
  <si>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</si>
  <si>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</si>
  <si>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</si>
  <si>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</si>
  <si>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</si>
  <si>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</si>
  <si>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</si>
  <si>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</si>
  <si>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</si>
  <si>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</si>
  <si>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</si>
  <si>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</si>
  <si>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</si>
  <si>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</si>
  <si>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</si>
  <si>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</si>
  <si>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</si>
  <si>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</si>
  <si>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</si>
  <si>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</si>
  <si>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</si>
  <si>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</si>
  <si>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</si>
  <si>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</si>
  <si>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</si>
  <si>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</si>
  <si>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</si>
  <si>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</si>
  <si>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</si>
  <si>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</si>
  <si>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</si>
  <si>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</si>
  <si>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</si>
  <si>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</si>
  <si>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</si>
  <si>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</si>
  <si>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</si>
  <si>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</si>
  <si>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</si>
  <si>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</si>
  <si>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</si>
  <si>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</si>
  <si>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</si>
  <si>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</si>
  <si>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</si>
  <si>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</si>
  <si>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</si>
  <si>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</si>
  <si>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</si>
  <si>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</si>
  <si>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</si>
  <si>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</si>
  <si>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</si>
  <si>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</si>
  <si>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</si>
  <si>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</si>
  <si>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</si>
  <si>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</si>
  <si>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</si>
  <si>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</si>
  <si>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</si>
  <si>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</si>
  <si>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</si>
  <si>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</si>
  <si>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</si>
  <si>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</si>
  <si>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</si>
  <si>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</si>
  <si>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</si>
  <si>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</si>
  <si>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</si>
  <si>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</si>
  <si>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</si>
  <si>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</si>
  <si>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</si>
  <si>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</si>
  <si>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</si>
  <si>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</si>
  <si>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</si>
  <si>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</si>
  <si>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</si>
  <si>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</si>
  <si>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</si>
  <si>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</si>
  <si>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</si>
  <si>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</si>
  <si>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</si>
  <si>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</si>
  <si>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</si>
  <si>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</si>
  <si>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</si>
  <si>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</si>
  <si>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</si>
  <si>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</si>
  <si>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</si>
  <si>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</si>
  <si>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</si>
  <si>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</si>
  <si>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</si>
  <si>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</si>
  <si>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</si>
  <si>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</si>
  <si>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</si>
  <si>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</si>
  <si>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</si>
  <si>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</si>
  <si>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</si>
  <si>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</si>
  <si>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</si>
  <si>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</si>
  <si>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</si>
  <si>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</si>
  <si>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</si>
  <si>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</si>
  <si>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</si>
  <si>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</si>
  <si>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</si>
  <si>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</si>
  <si>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</si>
  <si>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</si>
  <si>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</si>
  <si>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</si>
  <si>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</si>
  <si>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</si>
  <si>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</si>
  <si>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</si>
  <si>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</si>
  <si>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</si>
  <si>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</si>
  <si>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</si>
  <si>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</si>
  <si>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</si>
  <si>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</si>
  <si>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</si>
  <si>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</si>
  <si>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</si>
  <si>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</si>
  <si>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</si>
  <si>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</si>
  <si>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</si>
  <si>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</si>
  <si>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</si>
  <si>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</si>
  <si>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</si>
  <si>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</si>
  <si>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</si>
  <si>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</si>
  <si>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</si>
  <si>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</si>
  <si>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</si>
  <si>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</si>
  <si>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</si>
  <si>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</si>
  <si>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</si>
  <si>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</si>
  <si>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</si>
  <si>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</si>
  <si>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</si>
  <si>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</si>
  <si>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</si>
  <si>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</si>
  <si>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</si>
  <si>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</si>
  <si>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</si>
  <si>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</si>
  <si>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</si>
  <si>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</si>
  <si>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</si>
  <si>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</si>
  <si>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</si>
  <si>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</si>
  <si>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</si>
  <si>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</si>
  <si>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</si>
  <si>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</si>
  <si>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</si>
  <si>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</si>
  <si>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</si>
  <si>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</si>
  <si>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</si>
  <si>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</si>
  <si>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</si>
  <si>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</si>
  <si>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</si>
  <si>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</si>
  <si>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</si>
  <si>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</si>
  <si>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</si>
  <si>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</si>
  <si>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</si>
  <si>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</si>
  <si>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</si>
  <si>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</si>
  <si>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</si>
  <si>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</si>
  <si>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</si>
  <si>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</si>
  <si>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</si>
  <si>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</si>
  <si>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</si>
  <si>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</si>
  <si>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</si>
  <si>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</si>
  <si>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</si>
  <si>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</si>
  <si>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</si>
  <si>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</si>
  <si>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</si>
  <si>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</si>
  <si>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</si>
  <si>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</si>
  <si>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</si>
  <si>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</si>
  <si>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</si>
  <si>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</si>
  <si>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</si>
  <si>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</si>
  <si>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</si>
  <si>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</si>
  <si>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</si>
  <si>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</si>
  <si>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</si>
  <si>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</si>
  <si>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</si>
  <si>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</si>
  <si>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</si>
  <si>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</si>
  <si>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</si>
  <si>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</si>
  <si>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</si>
  <si>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</si>
  <si>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</si>
  <si>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</si>
  <si>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</si>
  <si>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</si>
  <si>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</si>
  <si>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</si>
  <si>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</si>
  <si>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</si>
  <si>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</si>
  <si>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</si>
  <si>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</si>
  <si>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</si>
  <si>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</si>
  <si>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</si>
  <si>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</si>
  <si>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</si>
  <si>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</si>
  <si>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</si>
  <si>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</si>
  <si>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</si>
  <si>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</si>
  <si>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</si>
  <si>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</si>
  <si>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</si>
  <si>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</si>
  <si>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</si>
  <si>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</si>
  <si>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</si>
  <si>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</si>
  <si>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</si>
  <si>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</si>
  <si>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</si>
  <si>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</si>
  <si>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</si>
  <si>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</si>
  <si>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</si>
  <si>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</si>
  <si>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</si>
  <si>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</si>
  <si>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</si>
  <si>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</si>
  <si>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</si>
  <si>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</si>
  <si>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</si>
  <si>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</si>
  <si>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</si>
  <si>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</si>
  <si>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</si>
  <si>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</si>
  <si>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</si>
  <si>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</si>
  <si>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</si>
  <si>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</si>
  <si>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</si>
  <si>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</si>
  <si>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</si>
  <si>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</si>
  <si>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</si>
  <si>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</si>
  <si>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</si>
  <si>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</si>
  <si>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</si>
  <si>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</si>
  <si>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</si>
  <si>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</si>
  <si>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</si>
  <si>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</si>
  <si>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</si>
  <si>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</si>
  <si>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</si>
  <si>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</si>
  <si>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</si>
  <si>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</si>
  <si>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</si>
  <si>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</si>
  <si>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</si>
  <si>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</si>
  <si>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</si>
  <si>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</si>
  <si>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</si>
  <si>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</si>
  <si>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</si>
  <si>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</si>
  <si>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</si>
  <si>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</si>
  <si>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</si>
  <si>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</si>
  <si>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</si>
  <si>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</si>
  <si>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</si>
  <si>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</si>
  <si>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</si>
  <si>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</si>
  <si>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</si>
  <si>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</si>
  <si>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</si>
  <si>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</si>
  <si>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</si>
  <si>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</si>
  <si>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</si>
  <si>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</si>
  <si>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</si>
  <si>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</si>
  <si>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</si>
  <si>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</si>
  <si>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</si>
  <si>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</si>
  <si>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</si>
  <si>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</si>
  <si>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</si>
  <si>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</si>
  <si>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</si>
  <si>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</si>
  <si>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</si>
  <si>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</si>
  <si>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</si>
  <si>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</si>
  <si>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</si>
  <si>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</si>
  <si>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</si>
  <si>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</si>
  <si>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</si>
  <si>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</si>
  <si>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</si>
  <si>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</si>
  <si>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</si>
  <si>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</si>
  <si>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</si>
  <si>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</si>
  <si>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</si>
  <si>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</si>
  <si>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</si>
  <si>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</si>
  <si>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</si>
  <si>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</si>
  <si>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</si>
  <si>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</si>
  <si>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</si>
  <si>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</si>
  <si>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</si>
  <si>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</si>
  <si>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</si>
  <si>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</si>
  <si>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</si>
  <si>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</si>
  <si>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</si>
  <si>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</si>
  <si>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</si>
  <si>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</si>
  <si>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</si>
  <si>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</si>
  <si>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</si>
  <si>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</si>
  <si>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</si>
  <si>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</si>
  <si>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</si>
  <si>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</si>
  <si>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</si>
  <si>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</si>
  <si>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</si>
  <si>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</si>
  <si>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</si>
  <si>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</si>
  <si>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</si>
  <si>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</si>
  <si>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</si>
  <si>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</si>
  <si>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</si>
  <si>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</si>
  <si>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</si>
  <si>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</si>
  <si>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</si>
  <si>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</si>
  <si>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</si>
  <si>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</si>
  <si>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</si>
  <si>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</si>
  <si>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</si>
  <si>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</si>
  <si>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</si>
  <si>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</si>
  <si>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</si>
  <si>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</si>
  <si>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</si>
  <si>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</si>
  <si>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</si>
  <si>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</si>
  <si>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</si>
  <si>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</si>
  <si>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</si>
  <si>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</si>
  <si>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</si>
  <si>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</si>
  <si>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</si>
  <si>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</si>
  <si>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</si>
  <si>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</si>
  <si>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</si>
  <si>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</si>
  <si>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</si>
  <si>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</si>
  <si>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</si>
  <si>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</si>
  <si>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</si>
  <si>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</si>
  <si>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</si>
  <si>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</si>
  <si>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</si>
  <si>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</si>
  <si>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</si>
  <si>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</si>
  <si>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</si>
  <si>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</si>
  <si>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</si>
  <si>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</si>
  <si>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</si>
  <si>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</si>
  <si>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</si>
  <si>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</si>
  <si>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</si>
  <si>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</si>
  <si>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</si>
  <si>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</si>
  <si>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</si>
  <si>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</si>
  <si>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</si>
  <si>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</si>
  <si>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</si>
  <si>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</si>
  <si>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</si>
  <si>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</si>
  <si>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</si>
  <si>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</si>
  <si>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</si>
  <si>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</si>
  <si>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</si>
  <si>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</si>
  <si>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</si>
  <si>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</si>
  <si>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</si>
  <si>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</si>
  <si>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</si>
  <si>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</si>
  <si>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</si>
  <si>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</si>
  <si>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</si>
  <si>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</si>
  <si>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</si>
  <si>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</si>
  <si>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</si>
  <si>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</si>
  <si>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</si>
  <si>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</si>
  <si>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</si>
  <si>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</si>
  <si>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</si>
  <si>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</si>
  <si>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</si>
  <si>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</si>
  <si>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</si>
  <si>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</si>
  <si>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</si>
  <si>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</si>
  <si>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</si>
  <si>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</si>
  <si>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</si>
  <si>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</si>
  <si>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</si>
  <si>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</si>
  <si>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</si>
  <si>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</si>
  <si>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</si>
  <si>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</si>
  <si>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</si>
  <si>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</si>
  <si>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</si>
  <si>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</si>
  <si>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</si>
  <si>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</si>
  <si>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</si>
  <si>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</si>
  <si>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</si>
  <si>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</si>
  <si>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</si>
  <si>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</si>
  <si>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</si>
  <si>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</si>
  <si>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</si>
  <si>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</si>
  <si>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</si>
  <si>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</si>
  <si>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</si>
  <si>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</si>
  <si>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</si>
  <si>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</si>
  <si>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</si>
  <si>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</si>
  <si>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</si>
  <si>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</si>
  <si>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</si>
  <si>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</si>
  <si>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</si>
  <si>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</si>
  <si>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</si>
  <si>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</si>
  <si>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</si>
  <si>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</si>
  <si>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</si>
  <si>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</si>
  <si>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</si>
  <si>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</si>
  <si>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</si>
  <si>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</si>
  <si>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</si>
  <si>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</si>
  <si>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</si>
  <si>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</si>
  <si>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</si>
  <si>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</si>
  <si>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</si>
  <si>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</si>
  <si>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</si>
  <si>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</si>
  <si>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</si>
  <si>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</si>
  <si>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</si>
  <si>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</si>
  <si>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</si>
  <si>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</si>
  <si>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</si>
  <si>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</si>
  <si>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</si>
  <si>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</si>
  <si>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</si>
  <si>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</si>
  <si>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</si>
  <si>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</si>
  <si>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</si>
  <si>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</si>
  <si>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</si>
  <si>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</si>
  <si>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</si>
  <si>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</si>
  <si>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</si>
  <si>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</si>
  <si>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</si>
  <si>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</si>
  <si>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</si>
  <si>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</si>
  <si>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</si>
  <si>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</si>
  <si>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</si>
  <si>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</si>
  <si>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</si>
  <si>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</si>
  <si>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</si>
  <si>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</si>
  <si>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</si>
  <si>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</si>
  <si>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</si>
  <si>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</si>
  <si>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</si>
  <si>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</si>
  <si>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</si>
  <si>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</si>
  <si>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</si>
  <si>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</si>
  <si>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</si>
  <si>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</si>
  <si>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</si>
  <si>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</si>
  <si>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</si>
  <si>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</si>
  <si>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</si>
  <si>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</si>
  <si>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</si>
  <si>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</si>
  <si>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</si>
  <si>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</si>
  <si>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</si>
  <si>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</si>
  <si>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</si>
  <si>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</si>
  <si>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</si>
  <si>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</si>
  <si>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</si>
  <si>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</si>
  <si>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</si>
  <si>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</si>
  <si>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</si>
  <si>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</si>
  <si>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</si>
  <si>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</si>
  <si>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</si>
  <si>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</si>
  <si>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</si>
  <si>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</si>
  <si>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</si>
  <si>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</si>
  <si>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</si>
  <si>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</si>
  <si>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</si>
  <si>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</si>
  <si>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</si>
  <si>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</si>
  <si>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</si>
  <si>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</si>
  <si>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</si>
  <si>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</si>
  <si>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</si>
  <si>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</si>
  <si>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</si>
  <si>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</si>
  <si>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</si>
  <si>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</si>
  <si>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</si>
  <si>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</si>
  <si>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</si>
  <si>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</si>
  <si>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</si>
  <si>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</si>
  <si>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</si>
  <si>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</si>
  <si>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</si>
  <si>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</si>
  <si>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</si>
  <si>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</si>
  <si>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</si>
  <si>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</si>
  <si>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</si>
  <si>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</si>
  <si>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</si>
  <si>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</si>
  <si>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</si>
  <si>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</si>
  <si>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</si>
  <si>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</si>
  <si>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</si>
  <si>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</si>
  <si>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</si>
  <si>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</si>
  <si>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</si>
  <si>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</si>
  <si>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</si>
  <si>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</si>
  <si>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</si>
  <si>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</si>
  <si>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</si>
  <si>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</si>
  <si>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</si>
  <si>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</si>
  <si>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</si>
  <si>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</si>
  <si>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</si>
  <si>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</si>
  <si>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</si>
  <si>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</si>
  <si>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</si>
  <si>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</si>
  <si>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</si>
  <si>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</si>
  <si>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</si>
  <si>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</si>
  <si>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</si>
  <si>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</si>
  <si>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</si>
  <si>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</si>
  <si>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</si>
  <si>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</si>
  <si>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</si>
  <si>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</si>
  <si>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</si>
  <si>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</si>
  <si>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</si>
  <si>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</si>
  <si>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</si>
  <si>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</si>
  <si>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</si>
  <si>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</si>
  <si>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</si>
  <si>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</si>
  <si>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</si>
  <si>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</si>
  <si>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</si>
  <si>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</si>
  <si>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</si>
  <si>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</si>
  <si>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</si>
  <si>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</si>
  <si>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</si>
  <si>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</si>
  <si>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</si>
  <si>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</si>
  <si>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</si>
  <si>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</si>
  <si>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</si>
  <si>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</si>
  <si>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</si>
  <si>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</si>
  <si>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</si>
  <si>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</si>
  <si>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</si>
  <si>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</si>
  <si>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</si>
  <si>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</si>
  <si>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</si>
  <si>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</si>
  <si>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</si>
  <si>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</si>
  <si>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</si>
  <si>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</si>
  <si>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</si>
  <si>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</si>
  <si>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</si>
  <si>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</si>
  <si>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</si>
  <si>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</si>
  <si>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</si>
  <si>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</si>
  <si>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</si>
  <si>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</si>
  <si>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</si>
  <si>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</si>
  <si>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</si>
  <si>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</si>
  <si>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</si>
  <si>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</si>
  <si>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</si>
  <si>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</si>
  <si>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</si>
  <si>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</si>
  <si>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</si>
  <si>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</si>
  <si>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</si>
  <si>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</si>
  <si>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</si>
  <si>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</si>
  <si>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</si>
  <si>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</si>
  <si>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</si>
  <si>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</si>
  <si>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</si>
  <si>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</si>
  <si>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</si>
  <si>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</si>
  <si>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</si>
  <si>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</si>
  <si>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</si>
  <si>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</si>
  <si>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</si>
  <si>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</si>
  <si>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</si>
  <si>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</si>
  <si>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</si>
  <si>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</si>
  <si>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</si>
  <si>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</si>
  <si>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</si>
  <si>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</si>
  <si>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</si>
  <si>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</si>
  <si>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</si>
  <si>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</si>
  <si>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</si>
  <si>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</si>
  <si>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</si>
  <si>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</si>
  <si>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</si>
  <si>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</si>
  <si>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</si>
  <si>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</si>
  <si>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</si>
  <si>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</si>
  <si>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</si>
  <si>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</si>
  <si>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</si>
  <si>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</si>
  <si>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</si>
  <si>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</si>
  <si>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</si>
  <si>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</si>
  <si>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</si>
  <si>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</si>
  <si>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</si>
  <si>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</si>
  <si>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</si>
  <si>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</si>
  <si>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</si>
  <si>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</si>
  <si>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</si>
  <si>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</si>
  <si>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</si>
  <si>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</si>
  <si>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</si>
  <si>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</si>
  <si>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</si>
  <si>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</si>
  <si>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</si>
  <si>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</si>
  <si>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</si>
  <si>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</si>
  <si>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</si>
  <si>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</si>
  <si>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</si>
  <si>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</si>
  <si>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</si>
  <si>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</si>
  <si>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</si>
  <si>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</si>
  <si>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</si>
  <si>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</si>
  <si>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</si>
  <si>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</si>
  <si>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</si>
  <si>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</si>
  <si>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</si>
  <si>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</si>
  <si>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</si>
  <si>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</si>
  <si>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</si>
  <si>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</si>
  <si>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</si>
  <si>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</si>
  <si>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</si>
  <si>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</si>
  <si>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</si>
  <si>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</si>
  <si>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</si>
  <si>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</si>
  <si>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</si>
  <si>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</si>
  <si>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</si>
  <si>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</si>
  <si>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</si>
  <si>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</si>
  <si>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</si>
  <si>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</si>
  <si>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</si>
  <si>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</si>
  <si>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</si>
  <si>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</si>
  <si>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</si>
  <si>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</si>
  <si>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</si>
  <si>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</si>
  <si>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</si>
  <si>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</si>
  <si>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</si>
  <si>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</si>
  <si>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</si>
  <si>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</si>
  <si>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</si>
  <si>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</si>
  <si>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</si>
  <si>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</si>
  <si>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</si>
  <si>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</si>
  <si>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</si>
  <si>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</si>
  <si>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</si>
  <si>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</si>
  <si>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</si>
  <si>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</si>
  <si>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</si>
  <si>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</si>
  <si>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</si>
  <si>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</si>
  <si>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</si>
  <si>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</si>
  <si>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</si>
  <si>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</si>
  <si>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</si>
  <si>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</si>
  <si>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</si>
  <si>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</si>
  <si>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</si>
  <si>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</si>
  <si>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</si>
  <si>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</si>
  <si>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</si>
  <si>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</si>
  <si>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</si>
  <si>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</si>
  <si>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</si>
  <si>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</si>
  <si>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</si>
  <si>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</si>
  <si>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</si>
  <si>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</si>
  <si>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</si>
  <si>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</si>
  <si>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</si>
  <si>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</si>
  <si>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</si>
  <si>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</si>
  <si>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</si>
  <si>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</si>
  <si>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</si>
  <si>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</si>
  <si>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</si>
  <si>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</si>
  <si>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</si>
  <si>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</si>
  <si>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</si>
  <si>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</si>
  <si>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</si>
  <si>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</si>
  <si>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</si>
  <si>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</si>
  <si>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</si>
  <si>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</si>
  <si>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</si>
  <si>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</si>
  <si>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</si>
  <si>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</si>
  <si>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</si>
  <si>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</si>
  <si>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</si>
  <si>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</si>
  <si>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</si>
  <si>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</si>
  <si>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</si>
  <si>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</si>
  <si>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</si>
  <si>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</si>
  <si>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</si>
  <si>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</si>
  <si>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</si>
  <si>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</si>
  <si>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</si>
  <si>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</si>
  <si>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</si>
  <si>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</si>
  <si>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</si>
  <si>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</si>
  <si>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</si>
  <si>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</si>
  <si>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</si>
  <si>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</si>
  <si>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</si>
  <si>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</si>
  <si>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</si>
  <si>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</si>
  <si>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</si>
  <si>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</si>
  <si>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</si>
  <si>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</si>
  <si>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</si>
  <si>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</si>
  <si>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</si>
  <si>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</si>
  <si>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</si>
  <si>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</si>
  <si>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</si>
  <si>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</si>
  <si>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</si>
  <si>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</si>
  <si>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</si>
  <si>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</si>
  <si>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</si>
  <si>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</si>
  <si>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</si>
  <si>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</si>
  <si>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</si>
  <si>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</si>
  <si>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</si>
  <si>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</si>
  <si>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</si>
  <si>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</si>
  <si>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</si>
  <si>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</si>
  <si>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</si>
  <si>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</si>
  <si>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</si>
  <si>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</si>
  <si>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</si>
  <si>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</si>
  <si>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</si>
  <si>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</si>
  <si>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</si>
  <si>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</si>
  <si>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</si>
  <si>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</si>
  <si>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</si>
  <si>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</si>
  <si>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</si>
  <si>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</si>
  <si>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</si>
  <si>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</si>
  <si>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</si>
  <si>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</si>
  <si>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</si>
  <si>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</si>
  <si>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</si>
  <si>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</si>
  <si>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</si>
  <si>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</si>
  <si>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</si>
  <si>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</si>
  <si>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</si>
  <si>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</si>
  <si>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</si>
  <si>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</si>
  <si>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</si>
  <si>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</si>
  <si>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</si>
  <si>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</si>
  <si>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</si>
  <si>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</si>
  <si>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</si>
  <si>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</si>
  <si>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</si>
  <si>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</si>
  <si>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</si>
  <si>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</si>
  <si>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</si>
  <si>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</si>
  <si>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</si>
  <si>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</si>
  <si>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</si>
  <si>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</si>
  <si>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</si>
  <si>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</si>
  <si>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</si>
  <si>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</si>
  <si>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</si>
  <si>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</si>
  <si>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</si>
  <si>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</si>
  <si>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</si>
  <si>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</si>
  <si>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</si>
  <si>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</si>
  <si>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</si>
  <si>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</si>
  <si>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</si>
  <si>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</si>
  <si>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</si>
  <si>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</si>
  <si>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</si>
  <si>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</si>
  <si>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</si>
  <si>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</si>
  <si>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</si>
  <si>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</si>
  <si>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</si>
  <si>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</si>
  <si>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</si>
  <si>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</si>
  <si>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</si>
  <si>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</si>
  <si>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</si>
  <si>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</si>
  <si>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</si>
  <si>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</si>
  <si>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</si>
  <si>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</si>
  <si>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</si>
  <si>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</si>
  <si>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</si>
  <si>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</si>
  <si>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</si>
  <si>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</si>
  <si>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</si>
  <si>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</si>
  <si>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</si>
  <si>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</si>
  <si>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</si>
  <si>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</si>
  <si>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</si>
  <si>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</si>
  <si>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</si>
  <si>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</si>
  <si>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</si>
  <si>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</si>
  <si>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</si>
  <si>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</si>
  <si>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</si>
  <si>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</si>
  <si>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</si>
  <si>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</si>
  <si>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</si>
  <si>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</si>
  <si>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</si>
  <si>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</si>
  <si>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</si>
  <si>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</si>
  <si>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</si>
  <si>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</si>
  <si>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</si>
  <si>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</si>
  <si>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</si>
  <si>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</si>
  <si>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</si>
  <si>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</si>
  <si>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</si>
  <si>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</si>
  <si>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</si>
  <si>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</si>
  <si>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</si>
  <si>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</si>
  <si>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</si>
  <si>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</si>
  <si>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</si>
  <si>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</si>
  <si>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</si>
  <si>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</si>
  <si>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</si>
  <si>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</si>
  <si>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</si>
  <si>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</si>
  <si>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</si>
  <si>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</si>
  <si>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</si>
  <si>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</si>
  <si>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</si>
  <si>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</si>
  <si>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</si>
  <si>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</si>
  <si>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</si>
  <si>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</si>
  <si>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</si>
  <si>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</si>
  <si>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</si>
  <si>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</si>
  <si>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</si>
  <si>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</si>
  <si>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</si>
  <si>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</si>
  <si>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</si>
  <si>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</si>
  <si>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</si>
  <si>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</si>
  <si>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</si>
  <si>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</si>
  <si>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</si>
  <si>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</si>
  <si>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</si>
  <si>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</si>
  <si>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</si>
  <si>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</si>
  <si>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</si>
  <si>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</si>
  <si>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</si>
  <si>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</si>
  <si>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</si>
  <si>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</si>
  <si>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</si>
  <si>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</si>
  <si>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</si>
  <si>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</si>
  <si>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</si>
  <si>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</si>
  <si>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</si>
  <si>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</si>
  <si>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</si>
  <si>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</si>
  <si>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</si>
  <si>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</si>
  <si>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</si>
  <si>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</si>
  <si>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</si>
  <si>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</si>
  <si>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</si>
  <si>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</si>
  <si>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</si>
  <si>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</si>
  <si>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</si>
  <si>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</si>
  <si>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</si>
  <si>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</si>
  <si>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</si>
  <si>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</si>
  <si>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</si>
  <si>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</si>
  <si>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</si>
  <si>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</si>
  <si>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</si>
  <si>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</si>
  <si>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</si>
  <si>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</si>
  <si>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</si>
  <si>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</si>
  <si>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</si>
  <si>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</si>
  <si>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</si>
  <si>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</si>
  <si>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</si>
  <si>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</si>
  <si>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</si>
  <si>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</si>
  <si>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</si>
  <si>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</si>
  <si>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</si>
  <si>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</si>
  <si>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</si>
  <si>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</si>
  <si>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</si>
  <si>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</si>
  <si>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</si>
  <si>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</si>
  <si>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</si>
  <si>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</si>
  <si>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</si>
  <si>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</si>
  <si>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</si>
  <si>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</si>
  <si>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</si>
  <si>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</si>
  <si>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</si>
  <si>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</si>
  <si>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</si>
  <si>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</si>
  <si>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</si>
  <si>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</si>
  <si>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</si>
  <si>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</si>
  <si>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</si>
  <si>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</si>
  <si>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</si>
  <si>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</si>
  <si>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</si>
  <si>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</si>
  <si>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</si>
  <si>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</si>
  <si>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</si>
  <si>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</si>
  <si>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</si>
  <si>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</si>
  <si>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</si>
  <si>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</si>
  <si>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</si>
  <si>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</si>
  <si>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</si>
  <si>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</si>
  <si>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</si>
  <si>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</si>
  <si>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</si>
  <si>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</si>
  <si>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</si>
  <si>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</si>
  <si>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</si>
  <si>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</si>
  <si>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</si>
  <si>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</si>
  <si>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</si>
  <si>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</si>
  <si>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</si>
  <si>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</si>
  <si>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</si>
  <si>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</si>
  <si>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</si>
  <si>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</si>
  <si>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</si>
  <si>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</si>
  <si>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</si>
  <si>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</si>
  <si>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</si>
  <si>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</si>
  <si>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</si>
  <si>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</si>
  <si>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</si>
  <si>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</si>
  <si>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</si>
  <si>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</si>
  <si>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</si>
  <si>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</si>
  <si>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</si>
  <si>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</si>
  <si>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</si>
  <si>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</si>
  <si>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</si>
  <si>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</si>
  <si>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</si>
  <si>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</si>
  <si>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</si>
  <si>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</si>
  <si>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</si>
  <si>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</si>
  <si>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</si>
  <si>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</si>
  <si>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</si>
  <si>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</si>
  <si>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</si>
  <si>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</si>
  <si>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</si>
  <si>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</si>
  <si>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</si>
  <si>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</si>
  <si>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</si>
  <si>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</si>
  <si>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</si>
  <si>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</si>
  <si>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</si>
  <si>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</si>
  <si>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</si>
  <si>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</si>
  <si>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</si>
  <si>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</si>
  <si>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</si>
  <si>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</si>
  <si>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</si>
  <si>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</si>
  <si>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</si>
  <si>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</si>
  <si>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</si>
  <si>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</si>
  <si>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</si>
  <si>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</si>
  <si>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</si>
  <si>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</si>
  <si>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</si>
  <si>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</si>
  <si>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</si>
  <si>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</si>
  <si>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</si>
  <si>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</si>
  <si>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</si>
  <si>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</si>
  <si>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</si>
  <si>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</si>
  <si>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</si>
  <si>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</si>
  <si>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</si>
  <si>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</si>
  <si>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</si>
  <si>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</si>
  <si>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</si>
  <si>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</si>
  <si>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</si>
  <si>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</si>
  <si>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</si>
  <si>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</si>
  <si>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</si>
  <si>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</si>
  <si>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</si>
  <si>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</si>
  <si>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</si>
  <si>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</si>
  <si>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</si>
  <si>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</si>
  <si>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</si>
  <si>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</si>
  <si>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</si>
  <si>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</si>
  <si>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</si>
  <si>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</si>
  <si>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</si>
  <si>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</si>
  <si>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</si>
  <si>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</si>
  <si>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</si>
  <si>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</si>
  <si>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</si>
  <si>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</si>
  <si>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</si>
  <si>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</si>
  <si>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</si>
  <si>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</si>
  <si>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</si>
  <si>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</si>
  <si>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</si>
  <si>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</si>
  <si>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</si>
  <si>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</si>
  <si>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</si>
  <si>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</si>
  <si>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</si>
  <si>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</si>
  <si>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</si>
  <si>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</si>
  <si>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</si>
  <si>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</si>
  <si>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</si>
  <si>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</si>
  <si>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</si>
  <si>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</si>
  <si>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</si>
  <si>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</si>
  <si>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</si>
  <si>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</si>
  <si>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</si>
  <si>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</si>
  <si>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</si>
  <si>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</si>
  <si>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</si>
  <si>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</si>
  <si>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</si>
  <si>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</si>
  <si>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</si>
  <si>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</si>
  <si>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</si>
  <si>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</si>
  <si>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</si>
  <si>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</si>
  <si>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</si>
  <si>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</si>
  <si>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</si>
  <si>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</si>
  <si>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</si>
  <si>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</si>
  <si>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</si>
  <si>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</si>
  <si>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</si>
  <si>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</si>
  <si>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</si>
  <si>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</si>
  <si>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</si>
  <si>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</si>
  <si>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</si>
  <si>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</si>
  <si>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</si>
  <si>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</si>
  <si>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</si>
  <si>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</si>
  <si>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</si>
  <si>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</si>
  <si>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</si>
  <si>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</si>
  <si>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</si>
  <si>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</si>
  <si>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</si>
  <si>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</si>
  <si>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</si>
  <si>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</si>
  <si>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</si>
  <si>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</si>
  <si>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</si>
  <si>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</si>
  <si>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</si>
  <si>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</si>
  <si>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</si>
  <si>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</si>
  <si>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</si>
  <si>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</si>
  <si>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</si>
  <si>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</si>
  <si>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</si>
  <si>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</si>
  <si>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</si>
  <si>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</si>
  <si>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</si>
  <si>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</si>
  <si>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</si>
  <si>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</si>
  <si>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</si>
  <si>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</si>
  <si>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</si>
  <si>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</si>
  <si>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</si>
  <si>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</si>
  <si>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</si>
  <si>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</si>
  <si>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</si>
  <si>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</si>
  <si>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</si>
  <si>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</si>
  <si>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</si>
  <si>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</si>
  <si>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</si>
  <si>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</si>
  <si>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</si>
  <si>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</si>
  <si>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</si>
  <si>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</si>
  <si>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</si>
  <si>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</si>
  <si>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</si>
  <si>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</si>
  <si>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</si>
  <si>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</si>
  <si>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</si>
  <si>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</si>
  <si>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</si>
  <si>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</si>
  <si>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</si>
  <si>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</si>
  <si>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</si>
  <si>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</si>
  <si>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</si>
  <si>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</si>
  <si>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</si>
  <si>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</si>
  <si>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</si>
  <si>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</si>
  <si>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</si>
  <si>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</si>
  <si>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</si>
  <si>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</si>
  <si>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</si>
  <si>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</si>
  <si>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</si>
  <si>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</si>
  <si>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</si>
  <si>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</si>
  <si>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</si>
  <si>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</si>
  <si>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</si>
  <si>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</si>
  <si>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</si>
  <si>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</si>
  <si>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</si>
  <si>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</si>
  <si>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</si>
  <si>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</si>
  <si>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</si>
  <si>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</si>
  <si>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</si>
  <si>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</si>
  <si>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</si>
  <si>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</si>
  <si>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</si>
  <si>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</si>
  <si>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</si>
  <si>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</si>
  <si>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</si>
  <si>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</si>
  <si>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</si>
  <si>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</si>
  <si>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</si>
  <si>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</si>
  <si>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</si>
  <si>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</si>
  <si>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</si>
  <si>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</si>
  <si>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</si>
  <si>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</si>
  <si>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</si>
  <si>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</si>
  <si>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</si>
  <si>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</si>
  <si>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</si>
  <si>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</si>
  <si>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</si>
  <si>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</si>
  <si>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</si>
  <si>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</si>
  <si>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</si>
  <si>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</si>
  <si>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</si>
  <si>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</si>
  <si>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</si>
  <si>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</si>
  <si>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</si>
  <si>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</si>
  <si>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</si>
  <si>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</si>
  <si>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</si>
  <si>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</si>
  <si>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</si>
  <si>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</si>
  <si>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</si>
  <si>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</si>
  <si>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</si>
  <si>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</si>
  <si>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</si>
  <si>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</si>
  <si>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</si>
  <si>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</si>
  <si>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</si>
  <si>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</si>
  <si>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</si>
  <si>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</si>
  <si>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</si>
  <si>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</si>
  <si>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</si>
  <si>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</si>
  <si>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</si>
  <si>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</si>
  <si>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</si>
  <si>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</si>
  <si>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</si>
  <si>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</si>
  <si>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</si>
  <si>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</si>
  <si>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</si>
  <si>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</si>
  <si>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</si>
  <si>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</si>
  <si>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</si>
  <si>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</si>
  <si>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</si>
  <si>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</si>
  <si>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</si>
  <si>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</si>
  <si>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</si>
  <si>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</si>
  <si>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</si>
  <si>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</si>
  <si>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</si>
  <si>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</si>
  <si>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</si>
  <si>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</si>
  <si>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</si>
  <si>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</si>
  <si>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</si>
  <si>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</si>
  <si>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</si>
  <si>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</si>
  <si>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</si>
  <si>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</si>
  <si>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</si>
  <si>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</si>
  <si>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</si>
  <si>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</si>
  <si>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</si>
  <si>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</si>
  <si>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</si>
  <si>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</si>
  <si>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</si>
  <si>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</si>
  <si>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</si>
  <si>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</si>
  <si>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</si>
  <si>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</si>
  <si>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</si>
  <si>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</si>
  <si>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</si>
  <si>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</si>
  <si>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</si>
  <si>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</si>
  <si>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</si>
  <si>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</si>
  <si>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</si>
  <si>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</si>
  <si>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</si>
  <si>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</si>
  <si>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</si>
  <si>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</si>
  <si>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</si>
  <si>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</si>
  <si>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</si>
  <si>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</si>
  <si>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</si>
  <si>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</si>
  <si>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</si>
  <si>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</si>
  <si>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</si>
  <si>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</si>
  <si>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</si>
  <si>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</si>
  <si>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</si>
  <si>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</si>
  <si>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</si>
  <si>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</si>
  <si>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</si>
  <si>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</si>
  <si>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</si>
  <si>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</si>
  <si>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</si>
  <si>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</si>
  <si>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</si>
  <si>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</si>
  <si>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</si>
  <si>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</si>
  <si>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</si>
  <si>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</si>
  <si>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</si>
  <si>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</si>
  <si>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</si>
  <si>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</si>
  <si>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</si>
  <si>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</si>
  <si>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</si>
  <si>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</si>
  <si>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</si>
  <si>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</si>
  <si>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</si>
  <si>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</si>
  <si>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</si>
  <si>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</si>
  <si>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</si>
  <si>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</si>
  <si>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</si>
  <si>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</si>
  <si>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</si>
  <si>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</si>
  <si>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</si>
  <si>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</si>
  <si>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</si>
  <si>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</si>
  <si>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</si>
  <si>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</si>
  <si>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</si>
  <si>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</si>
  <si>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</si>
  <si>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</si>
  <si>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</si>
  <si>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</si>
  <si>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</si>
  <si>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</si>
  <si>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</si>
  <si>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</si>
  <si>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</si>
  <si>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</si>
  <si>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</si>
  <si>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</si>
  <si>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</si>
  <si>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</si>
  <si>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</si>
  <si>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</si>
  <si>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</si>
  <si>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</si>
  <si>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</si>
  <si>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</si>
  <si>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</si>
  <si>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</si>
  <si>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</si>
  <si>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</si>
  <si>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</si>
  <si>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</si>
  <si>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</si>
  <si>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</si>
  <si>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</si>
  <si>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</si>
  <si>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</si>
  <si>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</si>
  <si>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</si>
  <si>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</si>
  <si>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</si>
  <si>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</si>
  <si>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</si>
  <si>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</si>
  <si>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</si>
  <si>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</si>
  <si>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</si>
  <si>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</si>
  <si>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</si>
  <si>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</si>
  <si>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</si>
  <si>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</si>
  <si>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</si>
  <si>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</si>
  <si>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</si>
  <si>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</si>
  <si>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</si>
  <si>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</si>
  <si>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</si>
  <si>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</si>
  <si>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</si>
  <si>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</si>
  <si>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</si>
  <si>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</si>
  <si>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</si>
  <si>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</si>
  <si>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</si>
  <si>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</si>
  <si>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</si>
  <si>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</si>
  <si>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</si>
  <si>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</si>
  <si>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</si>
  <si>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</si>
  <si>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</si>
  <si>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</si>
  <si>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</si>
  <si>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</si>
  <si>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</si>
  <si>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</si>
  <si>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</si>
  <si>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</si>
  <si>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</si>
  <si>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</si>
  <si>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</si>
  <si>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</si>
  <si>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</si>
  <si>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</si>
  <si>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</si>
  <si>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</si>
  <si>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</si>
  <si>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</si>
  <si>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</si>
  <si>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</si>
  <si>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</si>
  <si>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</si>
  <si>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</si>
  <si>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</si>
  <si>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</si>
  <si>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</si>
  <si>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</si>
  <si>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</si>
  <si>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</si>
  <si>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</si>
  <si>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</si>
  <si>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</si>
  <si>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</si>
  <si>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</si>
  <si>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</si>
  <si>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</si>
  <si>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</si>
  <si>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</si>
  <si>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</si>
  <si>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</si>
  <si>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</si>
  <si>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</si>
  <si>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</si>
  <si>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</si>
  <si>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</si>
  <si>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</si>
  <si>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</si>
  <si>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</si>
  <si>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</si>
  <si>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</si>
  <si>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</si>
  <si>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</si>
  <si>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</si>
  <si>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</si>
  <si>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</si>
  <si>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</si>
  <si>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</si>
  <si>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</si>
  <si>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</si>
  <si>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</si>
  <si>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</si>
  <si>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</si>
  <si>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</si>
  <si>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</si>
  <si>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</si>
  <si>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</si>
  <si>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</si>
  <si>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</si>
  <si>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</si>
  <si>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</si>
  <si>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</si>
  <si>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</si>
  <si>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</si>
  <si>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</si>
  <si>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</si>
  <si>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</si>
  <si>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</si>
  <si>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</si>
  <si>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</si>
  <si>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</si>
  <si>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</si>
  <si>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</si>
  <si>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</si>
  <si>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</si>
  <si>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</si>
  <si>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</si>
  <si>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</si>
  <si>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</si>
  <si>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</si>
  <si>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</si>
  <si>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</si>
  <si>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</si>
  <si>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</si>
  <si>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</si>
  <si>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</si>
  <si>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</si>
  <si>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</si>
  <si>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</si>
  <si>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</si>
  <si>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</si>
  <si>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</si>
  <si>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</si>
  <si>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</si>
  <si>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</si>
  <si>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</si>
  <si>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</si>
  <si>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</si>
  <si>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</si>
  <si>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</si>
  <si>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</si>
  <si>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</si>
  <si>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</si>
  <si>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</si>
  <si>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</si>
  <si>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</si>
  <si>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</si>
  <si>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</si>
  <si>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</si>
  <si>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</si>
  <si>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</si>
  <si>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</si>
  <si>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</si>
  <si>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</si>
  <si>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</si>
  <si>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</si>
  <si>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</si>
  <si>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</si>
  <si>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</si>
  <si>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</si>
  <si>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</si>
  <si>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</si>
  <si>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</si>
  <si>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</si>
  <si>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</si>
  <si>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</si>
  <si>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</si>
  <si>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</si>
  <si>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</si>
  <si>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</si>
  <si>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</si>
  <si>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</si>
  <si>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</si>
  <si>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</si>
  <si>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</si>
  <si>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</si>
  <si>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</si>
  <si>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</si>
  <si>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</si>
  <si>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</si>
  <si>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</si>
  <si>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</si>
  <si>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</si>
  <si>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</si>
  <si>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</si>
  <si>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</si>
  <si>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</si>
  <si>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</si>
  <si>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</si>
  <si>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</si>
  <si>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</si>
  <si>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</si>
  <si>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</si>
  <si>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</si>
  <si>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</si>
  <si>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</si>
  <si>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</si>
  <si>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</si>
  <si>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</si>
  <si>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</si>
  <si>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</si>
  <si>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</si>
  <si>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</si>
  <si>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</si>
  <si>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</si>
  <si>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</si>
  <si>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</si>
  <si>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</si>
  <si>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</si>
  <si>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</si>
  <si>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</si>
  <si>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</si>
  <si>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</si>
  <si>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</si>
  <si>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</si>
  <si>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</si>
  <si>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</si>
  <si>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</si>
  <si>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</si>
  <si>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</si>
  <si>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</si>
  <si>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</si>
  <si>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</si>
  <si>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</si>
  <si>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</si>
  <si>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</si>
  <si>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</si>
  <si>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</si>
  <si>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</si>
  <si>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</si>
  <si>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</si>
  <si>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</si>
  <si>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</si>
  <si>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</si>
  <si>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</si>
  <si>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</si>
  <si>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</si>
  <si>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</si>
  <si>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</si>
  <si>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</si>
  <si>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</si>
  <si>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</si>
  <si>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</si>
  <si>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</si>
  <si>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</si>
  <si>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</si>
  <si>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</si>
  <si>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</si>
  <si>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</si>
  <si>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</si>
  <si>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</si>
  <si>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</si>
  <si>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</si>
  <si>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</si>
  <si>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</si>
  <si>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</si>
  <si>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</si>
  <si>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</si>
  <si>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</si>
  <si>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</si>
  <si>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</si>
  <si>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</si>
  <si>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</si>
  <si>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</si>
  <si>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</si>
  <si>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</si>
  <si>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</si>
  <si>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</si>
  <si>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</si>
  <si>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</si>
  <si>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</si>
  <si>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</si>
  <si>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</si>
  <si>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</si>
  <si>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</si>
  <si>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</si>
  <si>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</si>
  <si>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</si>
  <si>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</si>
  <si>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</si>
  <si>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</si>
  <si>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</si>
  <si>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</si>
  <si>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</si>
  <si>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</si>
  <si>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</si>
  <si>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</si>
  <si>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</si>
  <si>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</si>
  <si>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</si>
  <si>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</si>
  <si>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</si>
  <si>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</si>
  <si>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</si>
  <si>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</si>
  <si>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</si>
  <si>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</si>
  <si>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</si>
  <si>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</si>
  <si>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</si>
  <si>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</si>
  <si>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</si>
  <si>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</si>
  <si>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</si>
  <si>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</si>
  <si>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</si>
  <si>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</si>
  <si>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</si>
  <si>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</si>
  <si>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</si>
  <si>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</si>
  <si>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</si>
  <si>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</si>
  <si>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</si>
  <si>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</si>
  <si>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</si>
  <si>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</si>
  <si>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</si>
  <si>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</si>
  <si>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</si>
  <si>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</si>
  <si>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</si>
  <si>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</si>
  <si>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</si>
  <si>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</si>
  <si>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</si>
  <si>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</si>
  <si>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</si>
  <si>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</si>
  <si>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</si>
  <si>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</si>
  <si>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</si>
  <si>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</si>
  <si>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</si>
  <si>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</si>
  <si>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</si>
  <si>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</si>
  <si>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</si>
  <si>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</si>
  <si>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</si>
  <si>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</si>
  <si>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</si>
  <si>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</si>
  <si>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</si>
  <si>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</si>
  <si>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</si>
  <si>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</si>
  <si>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</si>
  <si>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</si>
  <si>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</si>
  <si>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</si>
  <si>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</si>
  <si>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</si>
  <si>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</si>
  <si>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</si>
  <si>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</si>
  <si>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</si>
  <si>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</si>
  <si>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</si>
  <si>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</si>
  <si>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</si>
  <si>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</si>
  <si>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</si>
  <si>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</si>
  <si>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</si>
  <si>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</si>
  <si>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</si>
  <si>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</si>
  <si>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</si>
  <si>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</si>
  <si>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</si>
  <si>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</si>
  <si>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</si>
  <si>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</si>
  <si>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</si>
  <si>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</si>
  <si>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</si>
  <si>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</si>
  <si>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</si>
  <si>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</si>
  <si>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</si>
  <si>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</si>
  <si>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</si>
  <si>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</si>
  <si>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</si>
  <si>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</si>
  <si>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</si>
  <si>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</si>
  <si>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</si>
  <si>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</si>
  <si>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</si>
  <si>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</si>
  <si>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</si>
  <si>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</si>
  <si>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</si>
  <si>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</si>
  <si>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</si>
  <si>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</si>
  <si>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</si>
  <si>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</si>
  <si>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</si>
  <si>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</si>
  <si>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</si>
  <si>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</si>
  <si>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</si>
  <si>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</si>
  <si>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</si>
  <si>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</si>
  <si>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</si>
  <si>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</si>
  <si>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</si>
  <si>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</si>
  <si>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</si>
  <si>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</si>
  <si>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</si>
  <si>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</si>
  <si>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</si>
  <si>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</si>
  <si>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</si>
  <si>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</si>
  <si>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</si>
  <si>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</si>
  <si>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</si>
  <si>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</si>
  <si>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</si>
  <si>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</si>
  <si>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</si>
  <si>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</si>
  <si>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</si>
  <si>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</si>
  <si>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</si>
  <si>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</si>
  <si>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</si>
  <si>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</si>
  <si>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</si>
  <si>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</si>
  <si>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</si>
  <si>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</si>
  <si>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</si>
  <si>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</si>
  <si>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</si>
  <si>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</si>
  <si>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</si>
  <si>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</si>
  <si>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</si>
  <si>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</si>
  <si>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</si>
  <si>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</si>
  <si>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</si>
  <si>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</si>
  <si>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</si>
  <si>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</si>
  <si>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</si>
  <si>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</si>
  <si>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</si>
  <si>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</si>
  <si>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</si>
  <si>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</si>
  <si>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</si>
  <si>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</si>
  <si>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</si>
  <si>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</si>
  <si>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</si>
  <si>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</si>
  <si>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</si>
  <si>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</si>
  <si>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</si>
  <si>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</si>
  <si>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</si>
  <si>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</si>
  <si>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</si>
  <si>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</si>
  <si>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</si>
  <si>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</si>
  <si>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</si>
  <si>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</si>
  <si>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</si>
  <si>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</si>
  <si>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</si>
  <si>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</si>
  <si>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</si>
  <si>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</si>
  <si>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</si>
  <si>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</si>
  <si>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</si>
  <si>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</si>
  <si>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</si>
  <si>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</si>
  <si>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</si>
  <si>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</si>
  <si>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</si>
  <si>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</si>
  <si>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</si>
  <si>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</si>
  <si>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</si>
  <si>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</si>
  <si>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</si>
  <si>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</si>
  <si>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</si>
  <si>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</si>
  <si>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</si>
  <si>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</si>
  <si>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</si>
  <si>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</si>
  <si>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</si>
  <si>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</si>
  <si>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</si>
  <si>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</si>
  <si>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</si>
  <si>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</si>
  <si>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</si>
  <si>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</si>
  <si>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</si>
  <si>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</si>
  <si>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</si>
  <si>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</si>
  <si>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</si>
  <si>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</si>
  <si>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</si>
  <si>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</si>
  <si>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</si>
  <si>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</si>
  <si>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</si>
  <si>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</si>
  <si>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</si>
  <si>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</si>
  <si>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</si>
  <si>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</si>
  <si>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</si>
  <si>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</si>
  <si>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</si>
  <si>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</si>
  <si>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</si>
  <si>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</si>
  <si>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</si>
  <si>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</si>
  <si>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</si>
  <si>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</si>
  <si>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</si>
  <si>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</si>
  <si>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</si>
  <si>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</si>
  <si>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</si>
  <si>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</si>
  <si>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</si>
  <si>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</si>
  <si>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</si>
  <si>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</si>
  <si>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</si>
  <si>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</si>
  <si>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</si>
  <si>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</si>
  <si>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</si>
  <si>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</si>
  <si>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</si>
  <si>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</si>
  <si>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</si>
  <si>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</si>
  <si>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</si>
  <si>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</si>
  <si>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</si>
  <si>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</si>
  <si>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</si>
  <si>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</si>
  <si>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</si>
  <si>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</si>
  <si>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</si>
  <si>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</si>
  <si>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</si>
  <si>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</si>
  <si>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</si>
  <si>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</si>
  <si>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</si>
  <si>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</si>
  <si>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</si>
  <si>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</si>
  <si>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</si>
  <si>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</si>
  <si>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</si>
  <si>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</si>
  <si>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</si>
  <si>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</si>
  <si>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</si>
  <si>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</si>
  <si>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</si>
  <si>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</si>
  <si>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</si>
  <si>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</si>
  <si>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</si>
  <si>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</si>
  <si>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</si>
  <si>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</si>
  <si>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</si>
  <si>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</si>
  <si>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</si>
  <si>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</si>
  <si>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</si>
  <si>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</si>
  <si>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</si>
  <si>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</si>
  <si>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</si>
  <si>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</si>
  <si>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</si>
  <si>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</si>
  <si>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</si>
  <si>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</si>
  <si>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</si>
  <si>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</si>
  <si>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</si>
  <si>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</si>
  <si>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</si>
  <si>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</si>
  <si>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</si>
  <si>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</si>
  <si>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</si>
  <si>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</si>
  <si>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</si>
  <si>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</si>
  <si>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</si>
  <si>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</si>
  <si>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</si>
  <si>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</si>
  <si>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</si>
  <si>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</si>
  <si>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</si>
  <si>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</si>
  <si>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</si>
  <si>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</si>
  <si>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</si>
  <si>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</si>
  <si>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</si>
  <si>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</si>
  <si>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</si>
  <si>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</si>
  <si>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</si>
  <si>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</si>
  <si>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</si>
  <si>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</si>
  <si>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</si>
  <si>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</si>
  <si>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</si>
  <si>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</si>
  <si>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</si>
  <si>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</si>
  <si>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</si>
  <si>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</si>
  <si>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</si>
  <si>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</si>
  <si>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</si>
  <si>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</si>
  <si>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</si>
  <si>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</si>
  <si>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</si>
  <si>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</si>
  <si>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</si>
  <si>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</si>
  <si>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</si>
  <si>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</si>
  <si>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</si>
  <si>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</si>
  <si>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</si>
  <si>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</si>
  <si>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</si>
  <si>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</si>
  <si>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</si>
  <si>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</si>
  <si>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</si>
  <si>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</si>
  <si>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</si>
  <si>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</si>
  <si>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</si>
  <si>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</si>
  <si>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</si>
  <si>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</si>
  <si>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</si>
  <si>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</si>
  <si>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</si>
  <si>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</si>
  <si>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</si>
  <si>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</si>
  <si>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</si>
  <si>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</si>
  <si>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</si>
  <si>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</si>
  <si>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</si>
  <si>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</si>
  <si>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</si>
  <si>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</si>
  <si>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</si>
  <si>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</si>
  <si>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</si>
  <si>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</si>
  <si>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</si>
  <si>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</si>
  <si>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</si>
  <si>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</si>
  <si>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</si>
  <si>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</si>
  <si>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</si>
  <si>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</si>
  <si>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</si>
  <si>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</si>
  <si>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</si>
  <si>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</si>
  <si>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</si>
  <si>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</si>
  <si>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</si>
  <si>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</si>
  <si>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</si>
  <si>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</si>
  <si>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</si>
  <si>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</si>
  <si>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</si>
  <si>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</si>
  <si>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</si>
  <si>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</si>
  <si>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</si>
  <si>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</si>
  <si>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</si>
  <si>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</si>
  <si>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</si>
  <si>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</si>
  <si>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</si>
  <si>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</si>
  <si>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</si>
  <si>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</si>
  <si>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</si>
  <si>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</si>
  <si>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</si>
  <si>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</si>
  <si>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</si>
  <si>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</si>
  <si>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</si>
  <si>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</si>
  <si>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</si>
  <si>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</si>
  <si>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</si>
  <si>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</si>
  <si>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</si>
  <si>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</si>
  <si>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</si>
  <si>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</si>
  <si>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</si>
  <si>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</si>
  <si>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</si>
  <si>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</si>
  <si>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</si>
  <si>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</si>
  <si>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</si>
  <si>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</si>
  <si>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</si>
  <si>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</si>
  <si>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</si>
  <si>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</si>
  <si>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</si>
  <si>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</si>
  <si>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</si>
  <si>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</si>
  <si>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</si>
  <si>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</si>
  <si>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</si>
  <si>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</si>
  <si>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</si>
  <si>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</si>
  <si>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</si>
  <si>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</si>
  <si>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</si>
  <si>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</si>
  <si>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</si>
  <si>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</si>
  <si>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</si>
  <si>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</si>
  <si>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</si>
  <si>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</si>
  <si>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</si>
  <si>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</si>
  <si>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</si>
  <si>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</si>
  <si>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</si>
  <si>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</si>
  <si>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</si>
  <si>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</si>
  <si>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</si>
  <si>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</si>
  <si>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</si>
  <si>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</si>
  <si>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</si>
  <si>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</si>
  <si>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</si>
  <si>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</si>
  <si>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</si>
  <si>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</si>
  <si>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</si>
  <si>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</si>
  <si>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</si>
  <si>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</si>
  <si>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</si>
  <si>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</si>
  <si>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</si>
  <si>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</si>
  <si>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</si>
  <si>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</si>
  <si>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</si>
  <si>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</si>
  <si>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</si>
  <si>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</si>
  <si>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</si>
  <si>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</si>
  <si>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</si>
  <si>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</si>
  <si>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</si>
  <si>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</si>
  <si>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</si>
  <si>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</si>
  <si>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</si>
  <si>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</si>
  <si>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</si>
  <si>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</si>
  <si>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</si>
  <si>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</si>
  <si>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</si>
  <si>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</si>
  <si>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</si>
  <si>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</si>
  <si>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</si>
  <si>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</si>
  <si>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</si>
  <si>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</si>
  <si>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</si>
  <si>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</si>
  <si>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</si>
  <si>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</si>
  <si>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</si>
  <si>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</si>
  <si>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</si>
  <si>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</si>
  <si>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</si>
  <si>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</si>
  <si>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</si>
  <si>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</si>
  <si>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</si>
  <si>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</si>
  <si>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</si>
  <si>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</si>
  <si>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</si>
  <si>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</si>
  <si>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</si>
  <si>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</si>
  <si>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</si>
  <si>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</si>
  <si>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</si>
  <si>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</si>
  <si>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</si>
  <si>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</si>
  <si>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</si>
  <si>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</si>
  <si>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</si>
  <si>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</si>
  <si>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</si>
  <si>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</si>
  <si>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</si>
  <si>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</si>
  <si>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</si>
  <si>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</si>
  <si>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</si>
  <si>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</si>
  <si>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</si>
  <si>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</si>
  <si>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</si>
  <si>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</si>
  <si>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</si>
  <si>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</si>
  <si>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</si>
  <si>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</si>
  <si>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</si>
  <si>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</si>
  <si>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</si>
  <si>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</si>
  <si>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</si>
  <si>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</si>
  <si>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</si>
  <si>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</si>
  <si>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</si>
  <si>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</si>
  <si>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</si>
  <si>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</si>
  <si>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</si>
  <si>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</si>
  <si>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</si>
  <si>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</si>
  <si>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</si>
  <si>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</si>
  <si>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</si>
  <si>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</si>
  <si>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</si>
  <si>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</si>
  <si>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</si>
  <si>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</si>
  <si>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</si>
  <si>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</si>
  <si>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</si>
  <si>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</si>
  <si>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</si>
  <si>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</si>
  <si>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</si>
  <si>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</si>
  <si>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</si>
  <si>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</si>
  <si>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</si>
  <si>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</si>
  <si>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</si>
  <si>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</si>
  <si>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</si>
  <si>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</si>
  <si>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</si>
  <si>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</si>
  <si>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</si>
  <si>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</si>
  <si>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</si>
  <si>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</si>
  <si>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</si>
  <si>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</si>
  <si>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</si>
  <si>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</si>
  <si>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</si>
  <si>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</si>
  <si>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</si>
  <si>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</si>
  <si>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</si>
  <si>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</si>
  <si>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</si>
  <si>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</si>
  <si>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</si>
  <si>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</si>
  <si>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</si>
  <si>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</si>
  <si>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</si>
  <si>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</si>
  <si>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</si>
  <si>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</si>
  <si>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</si>
  <si>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</si>
  <si>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</si>
  <si>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</si>
  <si>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</si>
  <si>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</si>
  <si>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</si>
  <si>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</si>
  <si>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</si>
  <si>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</si>
  <si>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</si>
  <si>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</si>
  <si>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</si>
  <si>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</si>
  <si>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</si>
  <si>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</si>
  <si>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</si>
  <si>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</si>
  <si>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</si>
  <si>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</si>
  <si>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</si>
  <si>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</si>
  <si>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</si>
  <si>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</si>
  <si>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</si>
  <si>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</si>
  <si>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</si>
  <si>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</si>
  <si>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</si>
  <si>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</si>
  <si>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</si>
  <si>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</si>
  <si>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</si>
  <si>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</si>
  <si>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</si>
  <si>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</si>
  <si>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</si>
  <si>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</si>
  <si>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</si>
  <si>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</si>
  <si>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</si>
  <si>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</si>
  <si>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</si>
  <si>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</si>
  <si>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</si>
  <si>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</si>
  <si>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</si>
  <si>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</si>
  <si>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</si>
  <si>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</si>
  <si>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</si>
  <si>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</si>
  <si>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</si>
  <si>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</si>
  <si>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</si>
  <si>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</si>
  <si>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</si>
  <si>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</si>
  <si>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</si>
  <si>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</si>
  <si>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</si>
  <si>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</si>
  <si>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</si>
  <si>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</si>
  <si>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</si>
  <si>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</si>
  <si>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</si>
  <si>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</si>
  <si>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</si>
  <si>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</si>
  <si>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</si>
  <si>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</si>
  <si>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</si>
  <si>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</si>
  <si>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</si>
  <si>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</si>
  <si>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</si>
  <si>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</si>
  <si>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</si>
  <si>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</si>
  <si>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</si>
  <si>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</si>
  <si>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</si>
  <si>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</si>
  <si>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</si>
  <si>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</si>
  <si>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</si>
  <si>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</si>
  <si>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</si>
  <si>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</si>
  <si>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</si>
  <si>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</si>
  <si>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</si>
  <si>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</si>
  <si>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</si>
  <si>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</si>
  <si>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</si>
  <si>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</si>
  <si>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</si>
  <si>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</si>
  <si>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</si>
  <si>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</si>
  <si>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</si>
  <si>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</si>
  <si>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</si>
  <si>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</si>
  <si>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</si>
  <si>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</si>
  <si>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</si>
  <si>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</si>
  <si>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</si>
  <si>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</si>
  <si>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</si>
  <si>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</si>
  <si>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</si>
  <si>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</si>
  <si>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</si>
  <si>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</si>
  <si>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</si>
  <si>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</si>
  <si>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</si>
  <si>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</si>
  <si>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</si>
  <si>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</si>
  <si>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</si>
  <si>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</si>
  <si>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</si>
  <si>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</si>
  <si>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</si>
  <si>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</si>
  <si>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</si>
  <si>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</si>
  <si>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</si>
  <si>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</si>
  <si>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</si>
  <si>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</si>
  <si>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</si>
  <si>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</si>
  <si>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</si>
  <si>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</si>
  <si>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</si>
  <si>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</si>
  <si>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</si>
  <si>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</si>
  <si>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</si>
  <si>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</si>
  <si>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</si>
  <si>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</si>
  <si>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</si>
  <si>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</si>
  <si>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</si>
  <si>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</si>
  <si>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</si>
  <si>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</si>
  <si>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</si>
  <si>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</si>
  <si>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</si>
  <si>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</si>
  <si>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</si>
  <si>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</si>
  <si>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</si>
  <si>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</si>
  <si>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</si>
  <si>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</si>
  <si>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</si>
  <si>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</si>
  <si>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</si>
  <si>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</si>
  <si>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</si>
  <si>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</si>
  <si>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</si>
  <si>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</si>
  <si>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</si>
  <si>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</si>
  <si>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</si>
  <si>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</si>
  <si>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</si>
  <si>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</si>
  <si>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</si>
  <si>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</si>
  <si>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</si>
  <si>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</si>
  <si>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</si>
  <si>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</si>
  <si>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</si>
  <si>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</si>
  <si>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</si>
  <si>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</si>
  <si>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</si>
  <si>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</si>
  <si>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</si>
  <si>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</si>
  <si>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</si>
  <si>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</si>
  <si>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</si>
  <si>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</si>
  <si>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</si>
  <si>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</si>
  <si>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</si>
  <si>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</si>
  <si>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</si>
  <si>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</si>
  <si>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</si>
  <si>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</si>
  <si>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</si>
  <si>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</si>
  <si>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</si>
  <si>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</si>
  <si>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</si>
  <si>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</si>
  <si>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</si>
  <si>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</si>
  <si>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</si>
  <si>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</si>
  <si>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</si>
  <si>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</si>
  <si>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</si>
  <si>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</si>
  <si>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</si>
  <si>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</si>
  <si>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</si>
  <si>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</si>
  <si>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</si>
  <si>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</si>
  <si>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</si>
  <si>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</si>
  <si>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</si>
  <si>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</si>
  <si>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</si>
  <si>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</si>
  <si>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</si>
  <si>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</si>
  <si>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</si>
  <si>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</si>
  <si>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</si>
  <si>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</si>
  <si>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</si>
  <si>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</si>
  <si>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</si>
  <si>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</si>
  <si>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</si>
  <si>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</si>
  <si>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</si>
  <si>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</si>
  <si>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</si>
  <si>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</si>
  <si>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</si>
  <si>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</si>
  <si>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</si>
  <si>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</si>
  <si>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</si>
  <si>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</si>
  <si>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</si>
  <si>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</si>
  <si>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</si>
  <si>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</si>
  <si>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</si>
  <si>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</si>
  <si>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</si>
  <si>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</si>
  <si>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</si>
  <si>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</si>
  <si>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</si>
  <si>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</si>
  <si>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</si>
  <si>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</si>
  <si>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</si>
  <si>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</si>
  <si>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</si>
  <si>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</si>
  <si>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</si>
  <si>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</si>
  <si>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</si>
  <si>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</si>
  <si>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</si>
  <si>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</si>
  <si>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</si>
  <si>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</si>
  <si>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</si>
  <si>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</si>
  <si>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</si>
  <si>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</si>
  <si>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</si>
  <si>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</si>
  <si>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</si>
  <si>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</si>
  <si>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</si>
  <si>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</si>
  <si>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</si>
  <si>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</si>
  <si>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</si>
  <si>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</si>
  <si>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</si>
  <si>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</si>
  <si>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</si>
  <si>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</si>
  <si>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</si>
  <si>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</si>
  <si>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</si>
  <si>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</si>
  <si>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</si>
  <si>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</si>
  <si>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</si>
  <si>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</si>
  <si>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</si>
  <si>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</si>
  <si>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</si>
  <si>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</si>
  <si>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</si>
  <si>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</si>
  <si>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</si>
  <si>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</si>
  <si>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</si>
  <si>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</si>
  <si>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</si>
  <si>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</si>
  <si>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</si>
  <si>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</si>
  <si>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</si>
  <si>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</si>
  <si>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</si>
  <si>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</si>
  <si>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</si>
  <si>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</si>
  <si>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</si>
  <si>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</si>
  <si>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</si>
  <si>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</si>
  <si>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</si>
  <si>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</si>
  <si>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</si>
  <si>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</si>
  <si>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</si>
  <si>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</si>
  <si>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</si>
  <si>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</si>
  <si>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</si>
  <si>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</si>
  <si>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</si>
  <si>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</si>
  <si>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</si>
  <si>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</si>
  <si>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</si>
  <si>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</si>
  <si>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</si>
  <si>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</si>
  <si>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</si>
  <si>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</si>
  <si>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</si>
  <si>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</si>
  <si>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</si>
  <si>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</si>
  <si>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</si>
  <si>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</si>
  <si>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</si>
  <si>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</si>
  <si>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</si>
  <si>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</si>
  <si>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</si>
  <si>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</si>
  <si>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</si>
  <si>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</si>
  <si>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</si>
  <si>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</si>
  <si>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</si>
  <si>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</si>
  <si>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</si>
  <si>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</si>
  <si>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</si>
  <si>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</si>
  <si>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</si>
  <si>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</si>
  <si>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</si>
  <si>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</si>
  <si>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</si>
  <si>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</si>
  <si>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</si>
  <si>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</si>
  <si>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</si>
  <si>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</si>
  <si>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</si>
  <si>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</si>
  <si>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</si>
  <si>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</si>
  <si>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</si>
  <si>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</si>
  <si>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</si>
  <si>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</si>
  <si>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</si>
  <si>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</si>
  <si>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</si>
  <si>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</si>
  <si>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</si>
  <si>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</si>
  <si>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</si>
  <si>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</si>
  <si>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</si>
  <si>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</si>
  <si>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</si>
  <si>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</si>
  <si>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</si>
  <si>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</si>
  <si>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</si>
  <si>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</si>
  <si>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</si>
  <si>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</si>
  <si>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</si>
  <si>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</si>
  <si>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</si>
  <si>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</si>
  <si>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</si>
  <si>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</si>
  <si>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</si>
  <si>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</si>
  <si>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</si>
  <si>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</si>
  <si>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</si>
  <si>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</si>
  <si>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</si>
  <si>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</si>
  <si>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</si>
  <si>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</si>
  <si>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</si>
  <si>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</si>
  <si>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</si>
  <si>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</si>
  <si>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</si>
  <si>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</si>
  <si>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</si>
  <si>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</si>
  <si>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</si>
  <si>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</si>
  <si>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</si>
  <si>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</si>
  <si>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</si>
  <si>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</si>
  <si>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</si>
  <si>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</si>
  <si>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</si>
  <si>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</si>
  <si>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</si>
  <si>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</si>
  <si>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</si>
  <si>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</si>
  <si>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</si>
  <si>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</si>
  <si>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</si>
  <si>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</si>
  <si>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</si>
  <si>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</si>
  <si>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</si>
  <si>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</si>
  <si>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</si>
  <si>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</si>
  <si>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</si>
  <si>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</si>
  <si>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</si>
  <si>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</si>
  <si>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</si>
  <si>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</si>
  <si>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</si>
  <si>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</si>
  <si>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</si>
  <si>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</si>
  <si>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</si>
  <si>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</si>
  <si>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</si>
  <si>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</si>
  <si>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</si>
  <si>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</si>
  <si>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</si>
  <si>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</si>
  <si>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</si>
  <si>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</si>
  <si>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</si>
  <si>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</si>
  <si>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</si>
  <si>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</si>
  <si>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</si>
  <si>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</si>
  <si>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</si>
  <si>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</si>
  <si>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</si>
  <si>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</si>
  <si>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</si>
  <si>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</si>
  <si>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</si>
  <si>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</si>
  <si>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</si>
  <si>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</si>
  <si>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</si>
  <si>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</si>
  <si>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</si>
  <si>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</si>
  <si>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</si>
  <si>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</si>
  <si>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</si>
  <si>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</si>
  <si>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</si>
  <si>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</si>
  <si>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</si>
  <si>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</si>
  <si>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</si>
  <si>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</si>
  <si>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</si>
  <si>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</si>
  <si>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</si>
  <si>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</si>
  <si>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</si>
  <si>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</si>
  <si>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</si>
  <si>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</si>
  <si>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</si>
  <si>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</si>
  <si>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</si>
  <si>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</si>
  <si>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</si>
  <si>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</si>
  <si>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</si>
  <si>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</si>
  <si>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</si>
  <si>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</si>
  <si>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</si>
  <si>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</si>
  <si>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</si>
  <si>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</si>
  <si>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</si>
  <si>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</si>
  <si>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</si>
  <si>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</si>
  <si>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</si>
  <si>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</si>
  <si>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</si>
  <si>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</si>
  <si>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</si>
  <si>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</si>
  <si>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</si>
  <si>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</si>
  <si>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</si>
  <si>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</si>
  <si>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</si>
  <si>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</si>
  <si>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</si>
  <si>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</si>
  <si>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</si>
  <si>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</si>
  <si>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</si>
  <si>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</si>
  <si>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</si>
  <si>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</si>
  <si>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</si>
  <si>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</si>
  <si>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</si>
  <si>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</si>
  <si>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</si>
  <si>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</si>
  <si>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</si>
  <si>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</si>
  <si>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</si>
  <si>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</si>
  <si>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</si>
  <si>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</si>
  <si>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</si>
  <si>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</si>
  <si>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</si>
  <si>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</si>
  <si>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</si>
  <si>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</si>
  <si>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</si>
  <si>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</si>
  <si>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</si>
  <si>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</si>
  <si>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</si>
  <si>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</si>
  <si>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</si>
  <si>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</si>
  <si>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</si>
  <si>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</si>
  <si>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</si>
  <si>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</si>
  <si>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</si>
  <si>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</si>
  <si>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</si>
  <si>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</si>
  <si>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</si>
  <si>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</si>
  <si>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</si>
  <si>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</si>
  <si>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</si>
  <si>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</si>
  <si>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</si>
  <si>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</si>
  <si>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</si>
  <si>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</si>
  <si>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</si>
  <si>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</si>
  <si>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</si>
  <si>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</si>
  <si>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</si>
  <si>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</si>
  <si>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</si>
  <si>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</si>
  <si>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</si>
  <si>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</si>
  <si>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</si>
  <si>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</si>
  <si>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</si>
  <si>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</si>
  <si>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</si>
  <si>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</si>
  <si>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</si>
  <si>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</si>
  <si>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</si>
  <si>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</si>
  <si>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</si>
  <si>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</si>
  <si>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</si>
  <si>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</si>
  <si>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</si>
  <si>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</si>
  <si>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</si>
  <si>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</si>
  <si>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</si>
  <si>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</si>
  <si>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</si>
  <si>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</si>
  <si>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</si>
  <si>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</si>
  <si>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</si>
  <si>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</si>
  <si>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</si>
  <si>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</si>
  <si>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</si>
  <si>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</si>
  <si>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</si>
  <si>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</si>
  <si>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</si>
  <si>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</si>
  <si>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</si>
  <si>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</si>
  <si>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</si>
  <si>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</si>
  <si>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</si>
  <si>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</si>
  <si>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</si>
  <si>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</si>
  <si>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</si>
  <si>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</si>
  <si>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</si>
  <si>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</si>
  <si>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</si>
  <si>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</si>
  <si>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</si>
  <si>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</si>
  <si>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</si>
  <si>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</si>
  <si>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</si>
  <si>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</si>
  <si>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</si>
  <si>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</si>
  <si>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</si>
  <si>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</si>
  <si>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</si>
  <si>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</si>
  <si>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</si>
  <si>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</si>
  <si>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</si>
  <si>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</si>
  <si>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</si>
  <si>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</si>
  <si>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</si>
  <si>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</si>
  <si>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</si>
  <si>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</si>
  <si>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</si>
  <si>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</si>
  <si>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</si>
  <si>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</si>
  <si>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</si>
  <si>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</si>
  <si>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</si>
  <si>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</si>
  <si>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</si>
  <si>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</si>
  <si>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</si>
  <si>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</si>
  <si>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</si>
  <si>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</si>
  <si>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</si>
  <si>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</si>
  <si>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</si>
  <si>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</si>
  <si>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</si>
  <si>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</si>
  <si>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</si>
  <si>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</si>
  <si>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</si>
  <si>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</si>
  <si>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</si>
  <si>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</si>
  <si>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</si>
  <si>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</si>
  <si>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</si>
  <si>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</si>
  <si>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</si>
  <si>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</si>
  <si>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</si>
  <si>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</si>
  <si>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</si>
  <si>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</si>
  <si>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</si>
  <si>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</si>
  <si>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</si>
  <si>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</si>
  <si>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</si>
  <si>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</si>
  <si>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</si>
  <si>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</si>
  <si>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</si>
  <si>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</si>
  <si>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</si>
  <si>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</si>
  <si>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</si>
  <si>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</si>
  <si>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</si>
  <si>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</si>
  <si>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</si>
  <si>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</si>
  <si>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</si>
  <si>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</si>
  <si>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</si>
  <si>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</si>
  <si>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</si>
  <si>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</si>
  <si>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</si>
  <si>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</si>
  <si>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</si>
  <si>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</si>
  <si>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</si>
  <si>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</si>
  <si>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</si>
  <si>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</si>
  <si>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</si>
  <si>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</si>
  <si>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</si>
  <si>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</si>
  <si>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</si>
  <si>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</si>
  <si>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</si>
  <si>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</si>
  <si>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</si>
  <si>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</si>
  <si>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</si>
  <si>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</si>
  <si>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</si>
  <si>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</si>
  <si>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</si>
  <si>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</si>
  <si>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</si>
  <si>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</si>
  <si>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</si>
  <si>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</si>
  <si>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</si>
  <si>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</si>
  <si>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</si>
  <si>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</si>
  <si>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</si>
  <si>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</si>
  <si>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</si>
  <si>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</si>
  <si>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</si>
  <si>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</si>
  <si>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</si>
  <si>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</si>
  <si>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</si>
  <si>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</si>
  <si>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</si>
  <si>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</si>
  <si>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</si>
  <si>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</si>
  <si>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</si>
  <si>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</si>
  <si>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</si>
  <si>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</si>
  <si>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</si>
  <si>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</si>
  <si>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</si>
  <si>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</si>
  <si>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</si>
  <si>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</si>
  <si>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</si>
  <si>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</si>
  <si>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</si>
  <si>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</si>
  <si>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</si>
  <si>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</si>
  <si>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</si>
  <si>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</si>
  <si>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</si>
  <si>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</si>
  <si>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</si>
  <si>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</si>
  <si>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</si>
  <si>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</si>
  <si>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</si>
  <si>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</si>
  <si>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</si>
  <si>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</si>
  <si>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</si>
  <si>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</si>
  <si>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</si>
  <si>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</si>
  <si>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</si>
  <si>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</si>
  <si>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</si>
  <si>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</si>
  <si>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</si>
  <si>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</si>
  <si>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</si>
  <si>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</si>
  <si>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</si>
  <si>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</si>
  <si>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</si>
  <si>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</si>
  <si>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</si>
  <si>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</si>
  <si>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</si>
  <si>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</si>
  <si>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</si>
  <si>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</si>
  <si>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</si>
  <si>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</si>
  <si>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</si>
  <si>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</si>
  <si>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</si>
  <si>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</si>
  <si>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</si>
  <si>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</si>
  <si>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</si>
  <si>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</si>
  <si>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</si>
  <si>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</si>
  <si>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</si>
  <si>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</si>
  <si>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</si>
  <si>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</si>
  <si>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</si>
  <si>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</si>
  <si>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</si>
  <si>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</si>
  <si>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</si>
  <si>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</si>
  <si>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</si>
  <si>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</si>
  <si>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</si>
  <si>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</si>
  <si>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</si>
  <si>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</si>
  <si>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</si>
  <si>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</si>
  <si>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</si>
  <si>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</si>
  <si>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</si>
  <si>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</si>
  <si>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</si>
  <si>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</si>
  <si>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</si>
  <si>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</si>
  <si>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</si>
  <si>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</si>
  <si>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</si>
  <si>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</si>
  <si>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</si>
  <si>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</si>
  <si>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</si>
  <si>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</si>
  <si>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</si>
  <si>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</si>
  <si>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</si>
  <si>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</si>
  <si>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</si>
  <si>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</si>
  <si>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</si>
  <si>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</si>
  <si>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</si>
  <si>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</si>
  <si>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</si>
  <si>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</si>
  <si>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</si>
  <si>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</si>
  <si>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</si>
  <si>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</si>
  <si>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</si>
  <si>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</si>
  <si>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</si>
  <si>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</si>
  <si>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</si>
  <si>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</si>
  <si>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</si>
  <si>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</si>
  <si>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</si>
  <si>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</si>
  <si>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</si>
  <si>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</si>
  <si>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</si>
  <si>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</si>
  <si>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</si>
  <si>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</si>
  <si>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</si>
  <si>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</si>
  <si>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</si>
  <si>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</si>
  <si>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</si>
  <si>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</si>
  <si>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</si>
  <si>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</si>
  <si>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</si>
  <si>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</si>
  <si>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</si>
  <si>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</si>
  <si>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</si>
  <si>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</si>
  <si>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</si>
  <si>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</si>
  <si>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</si>
  <si>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</si>
  <si>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</si>
  <si>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</si>
  <si>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</si>
  <si>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</si>
  <si>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</si>
  <si>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</si>
  <si>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</si>
  <si>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</si>
  <si>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</si>
  <si>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</si>
  <si>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</si>
  <si>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</si>
  <si>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</si>
  <si>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</si>
  <si>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</si>
  <si>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</si>
  <si>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</si>
  <si>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</si>
  <si>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</si>
  <si>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</si>
  <si>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</si>
  <si>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</si>
  <si>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</si>
  <si>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</si>
  <si>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</si>
  <si>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</si>
  <si>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</si>
  <si>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</si>
  <si>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</si>
  <si>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</si>
  <si>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</si>
  <si>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</si>
  <si>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</si>
  <si>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</si>
  <si>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</si>
  <si>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</si>
  <si>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</si>
  <si>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</si>
  <si>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</si>
  <si>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</si>
  <si>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</si>
  <si>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</si>
  <si>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</si>
  <si>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</si>
  <si>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</si>
  <si>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</si>
  <si>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</si>
  <si>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</si>
  <si>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</si>
  <si>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</si>
  <si>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</si>
  <si>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</si>
  <si>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</si>
  <si>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</si>
  <si>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</si>
  <si>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</si>
  <si>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</si>
  <si>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</si>
  <si>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</si>
  <si>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</si>
  <si>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</si>
  <si>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</si>
  <si>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</si>
  <si>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</si>
  <si>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</si>
  <si>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</si>
  <si>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</si>
  <si>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</si>
  <si>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</si>
  <si>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</si>
  <si>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</si>
  <si>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</si>
  <si>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</si>
  <si>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</si>
  <si>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</si>
  <si>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</si>
  <si>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</si>
  <si>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</si>
  <si>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</si>
  <si>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</si>
  <si>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</si>
  <si>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</si>
  <si>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</si>
  <si>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</si>
  <si>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</si>
  <si>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</si>
  <si>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</si>
  <si>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</si>
  <si>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</si>
  <si>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</si>
  <si>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</si>
  <si>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</si>
  <si>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</si>
  <si>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</si>
  <si>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</si>
  <si>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</si>
  <si>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</si>
  <si>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</si>
  <si>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</si>
  <si>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</si>
  <si>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</si>
  <si>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</si>
  <si>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</si>
  <si>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</si>
  <si>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</si>
  <si>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</si>
  <si>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</si>
  <si>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</si>
  <si>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</si>
  <si>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</si>
  <si>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</si>
  <si>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</si>
  <si>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</si>
  <si>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</si>
  <si>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</si>
  <si>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</si>
  <si>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</si>
  <si>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</si>
  <si>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</si>
  <si>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</si>
  <si>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</si>
  <si>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</si>
  <si>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</si>
  <si>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</si>
  <si>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</si>
  <si>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</si>
  <si>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</si>
  <si>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</si>
  <si>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</si>
  <si>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</si>
  <si>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</si>
  <si>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</si>
  <si>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</si>
  <si>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</si>
  <si>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</si>
  <si>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</si>
  <si>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</si>
  <si>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</si>
  <si>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</si>
  <si>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</si>
  <si>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</si>
  <si>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</si>
  <si>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</si>
  <si>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</si>
  <si>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</si>
  <si>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</si>
  <si>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</si>
  <si>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</si>
  <si>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</si>
  <si>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</si>
  <si>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</si>
  <si>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</si>
  <si>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</si>
  <si>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</si>
  <si>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</si>
  <si>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</si>
  <si>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</si>
  <si>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</si>
  <si>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</si>
  <si>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</si>
  <si>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</si>
  <si>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</si>
  <si>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</si>
  <si>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</si>
  <si>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</si>
  <si>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</si>
  <si>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</si>
  <si>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</si>
  <si>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</si>
  <si>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</si>
  <si>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</si>
  <si>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</si>
  <si>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</si>
  <si>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</si>
  <si>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</si>
  <si>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</si>
  <si>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</si>
  <si>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</si>
  <si>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</si>
  <si>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</si>
  <si>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</si>
  <si>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</si>
  <si>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</si>
  <si>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</si>
  <si>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</si>
  <si>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</si>
  <si>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</si>
  <si>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</si>
  <si>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</si>
  <si>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</si>
  <si>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</si>
  <si>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</si>
  <si>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</si>
  <si>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</si>
  <si>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</si>
  <si>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</si>
  <si>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</si>
  <si>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</si>
  <si>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</si>
  <si>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</si>
  <si>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</si>
  <si>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</si>
  <si>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</si>
  <si>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</si>
  <si>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</si>
  <si>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</si>
  <si>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</si>
  <si>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</si>
  <si>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</si>
  <si>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</si>
  <si>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</si>
  <si>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</si>
  <si>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</si>
  <si>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</si>
  <si>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</si>
  <si>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</si>
  <si>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</si>
  <si>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</si>
  <si>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</si>
  <si>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</si>
  <si>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</si>
  <si>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</si>
  <si>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</si>
  <si>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</si>
  <si>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</si>
  <si>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</si>
  <si>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</si>
  <si>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</si>
  <si>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</si>
  <si>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</si>
  <si>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</si>
  <si>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</si>
  <si>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</si>
  <si>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</si>
  <si>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</si>
  <si>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</si>
  <si>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</si>
  <si>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</si>
  <si>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</si>
  <si>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</si>
  <si>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</si>
  <si>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</si>
  <si>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</si>
  <si>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</si>
  <si>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</si>
  <si>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</si>
  <si>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</si>
  <si>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</si>
  <si>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</si>
  <si>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</si>
  <si>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</si>
  <si>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</si>
  <si>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</si>
  <si>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</si>
  <si>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</si>
  <si>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</si>
  <si>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</si>
  <si>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</si>
  <si>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</si>
  <si>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</si>
  <si>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</si>
  <si>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</si>
  <si>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</si>
  <si>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</si>
  <si>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</si>
  <si>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</si>
  <si>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</si>
  <si>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</si>
  <si>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</si>
  <si>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</si>
  <si>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</si>
  <si>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</si>
  <si>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</si>
  <si>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</si>
  <si>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</si>
  <si>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</si>
  <si>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</si>
  <si>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</si>
  <si>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</si>
  <si>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</si>
  <si>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</si>
  <si>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</si>
  <si>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</si>
  <si>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</si>
  <si>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</si>
  <si>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</si>
  <si>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</si>
  <si>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</si>
  <si>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</si>
  <si>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</si>
  <si>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</si>
  <si>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</si>
  <si>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</si>
  <si>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</si>
  <si>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</si>
  <si>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</si>
  <si>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</si>
  <si>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</si>
  <si>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</si>
  <si>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</si>
  <si>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</si>
  <si>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</si>
  <si>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</si>
  <si>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</si>
  <si>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</si>
  <si>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</si>
  <si>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</si>
  <si>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</si>
  <si>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</si>
  <si>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</si>
  <si>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</si>
  <si>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</si>
  <si>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</si>
  <si>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</si>
  <si>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</si>
  <si>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</si>
  <si>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</si>
  <si>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</si>
  <si>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</si>
  <si>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</si>
  <si>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</si>
  <si>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</si>
  <si>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</si>
  <si>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</si>
  <si>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</si>
  <si>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</si>
  <si>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</si>
  <si>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</si>
  <si>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</si>
  <si>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</si>
  <si>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</si>
  <si>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</si>
  <si>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</si>
  <si>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</si>
  <si>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</si>
  <si>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</si>
  <si>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</si>
  <si>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</si>
  <si>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</si>
  <si>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</si>
  <si>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</si>
  <si>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</si>
  <si>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</si>
  <si>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</si>
  <si>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</si>
  <si>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</si>
  <si>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</si>
  <si>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</si>
  <si>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</si>
  <si>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</si>
  <si>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</si>
  <si>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</si>
  <si>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</si>
  <si>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</si>
  <si>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</si>
  <si>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</si>
  <si>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</si>
  <si>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</si>
  <si>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</si>
  <si>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</si>
  <si>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</si>
  <si>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</si>
  <si>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</si>
  <si>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</si>
  <si>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</si>
  <si>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</si>
  <si>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</si>
  <si>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</si>
  <si>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</si>
  <si>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</si>
  <si>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</si>
  <si>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</si>
  <si>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</si>
  <si>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</si>
  <si>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</si>
  <si>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</si>
  <si>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</si>
  <si>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</si>
  <si>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</si>
  <si>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</si>
  <si>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</si>
  <si>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</si>
  <si>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</si>
  <si>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</si>
  <si>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</si>
  <si>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</si>
  <si>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</si>
  <si>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</si>
  <si>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</si>
  <si>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</si>
  <si>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</si>
  <si>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</si>
  <si>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</si>
  <si>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</si>
  <si>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</si>
  <si>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</si>
  <si>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</si>
  <si>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</si>
  <si>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</si>
  <si>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</si>
  <si>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</si>
  <si>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</si>
  <si>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</si>
  <si>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</si>
  <si>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</si>
  <si>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</si>
  <si>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</si>
  <si>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</si>
  <si>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</si>
  <si>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</si>
  <si>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</si>
  <si>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</si>
  <si>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</si>
  <si>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</si>
  <si>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</si>
  <si>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</si>
  <si>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</si>
  <si>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</si>
  <si>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</si>
  <si>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</si>
  <si>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</si>
  <si>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</si>
  <si>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</si>
  <si>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</si>
  <si>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</si>
  <si>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</si>
  <si>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</si>
  <si>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</si>
  <si>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</si>
  <si>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</si>
  <si>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</si>
  <si>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</si>
  <si>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</si>
  <si>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</si>
  <si>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</si>
  <si>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</si>
  <si>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</si>
  <si>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</si>
  <si>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</si>
  <si>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</si>
  <si>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</si>
  <si>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</si>
  <si>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</si>
  <si>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</si>
  <si>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</si>
  <si>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</si>
  <si>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</si>
  <si>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</si>
  <si>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</si>
  <si>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</si>
  <si>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</si>
  <si>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</si>
  <si>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</si>
  <si>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</si>
  <si>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</si>
  <si>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</si>
  <si>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</si>
  <si>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</si>
  <si>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</si>
  <si>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</si>
  <si>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</si>
  <si>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</si>
  <si>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</si>
  <si>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</si>
  <si>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</si>
  <si>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</si>
  <si>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</si>
  <si>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</si>
  <si>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</si>
  <si>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</si>
  <si>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</si>
  <si>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</si>
  <si>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</si>
  <si>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</si>
  <si>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</si>
  <si>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</si>
  <si>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</si>
  <si>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</si>
  <si>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</si>
  <si>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</si>
  <si>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</si>
  <si>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</si>
  <si>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</si>
  <si>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</si>
  <si>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</si>
  <si>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</si>
  <si>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</si>
  <si>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</si>
  <si>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</si>
  <si>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</si>
  <si>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</si>
  <si>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</si>
  <si>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</si>
  <si>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</si>
  <si>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</si>
  <si>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</si>
  <si>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</si>
  <si>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</si>
  <si>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</si>
  <si>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</si>
  <si>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</si>
  <si>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</si>
  <si>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</si>
  <si>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</si>
  <si>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</si>
  <si>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</si>
  <si>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</si>
  <si>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</si>
  <si>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</si>
  <si>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</si>
  <si>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</si>
  <si>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</si>
  <si>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</si>
  <si>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</si>
  <si>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</si>
  <si>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</si>
  <si>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</si>
  <si>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</si>
  <si>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</si>
  <si>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</si>
  <si>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</si>
  <si>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</si>
  <si>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</si>
  <si>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</si>
  <si>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</si>
  <si>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</si>
  <si>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</si>
  <si>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</si>
  <si>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</si>
  <si>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</si>
  <si>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</si>
  <si>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</si>
  <si>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</si>
  <si>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</si>
  <si>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</si>
  <si>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</si>
  <si>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</si>
  <si>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</si>
  <si>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</si>
  <si>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</si>
  <si>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</si>
  <si>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</si>
  <si>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</si>
  <si>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</si>
  <si>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</si>
  <si>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</si>
  <si>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</si>
  <si>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</si>
  <si>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</si>
  <si>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</si>
  <si>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</si>
  <si>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</si>
  <si>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</si>
  <si>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</si>
  <si>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</si>
  <si>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</si>
  <si>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</si>
  <si>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</si>
  <si>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</si>
  <si>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</si>
  <si>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</si>
  <si>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</si>
  <si>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</si>
  <si>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</si>
  <si>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</si>
  <si>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</si>
  <si>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</si>
  <si>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</si>
  <si>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</si>
  <si>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</si>
  <si>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</si>
  <si>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</si>
  <si>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</si>
  <si>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</si>
  <si>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</si>
  <si>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</si>
  <si>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</si>
  <si>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</si>
  <si>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</si>
  <si>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</si>
  <si>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</si>
  <si>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</si>
  <si>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</si>
  <si>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</si>
  <si>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</si>
  <si>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</si>
  <si>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</si>
  <si>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</si>
  <si>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</si>
  <si>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</si>
  <si>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</si>
  <si>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</si>
  <si>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</si>
  <si>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</si>
  <si>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</si>
  <si>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</si>
  <si>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</si>
  <si>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</si>
  <si>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</si>
  <si>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</si>
  <si>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</si>
  <si>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</si>
  <si>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</si>
  <si>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</si>
  <si>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</si>
  <si>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</si>
  <si>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</si>
  <si>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</si>
  <si>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</si>
  <si>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</si>
  <si>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</si>
  <si>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</si>
  <si>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</si>
  <si>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</si>
  <si>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</si>
  <si>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</si>
  <si>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</si>
  <si>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</si>
  <si>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</si>
  <si>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</si>
  <si>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</si>
  <si>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</si>
  <si>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</si>
  <si>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</si>
  <si>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</si>
  <si>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</si>
  <si>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</si>
  <si>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</si>
  <si>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</si>
  <si>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</si>
  <si>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</si>
  <si>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</si>
  <si>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</si>
  <si>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</si>
  <si>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</si>
  <si>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</si>
  <si>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</si>
  <si>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</si>
  <si>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</si>
  <si>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</si>
  <si>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</si>
  <si>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</si>
  <si>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</si>
  <si>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</si>
  <si>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</si>
  <si>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</si>
  <si>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</si>
  <si>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</si>
  <si>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</si>
  <si>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</si>
  <si>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</si>
  <si>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</si>
  <si>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</si>
  <si>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</si>
  <si>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</si>
  <si>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</si>
  <si>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</si>
  <si>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</si>
  <si>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</si>
  <si>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</si>
  <si>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</si>
  <si>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</si>
  <si>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</si>
  <si>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</si>
  <si>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</si>
  <si>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</si>
  <si>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</si>
  <si>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</si>
  <si>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</si>
  <si>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</si>
  <si>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</si>
  <si>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</si>
  <si>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</si>
  <si>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</si>
  <si>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</si>
  <si>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</si>
  <si>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</si>
  <si>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</si>
  <si>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</si>
  <si>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</si>
  <si>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</si>
  <si>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</si>
  <si>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</si>
  <si>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</si>
  <si>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</si>
  <si>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</si>
  <si>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</si>
  <si>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</si>
  <si>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</si>
  <si>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</si>
  <si>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</si>
  <si>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</si>
  <si>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</si>
  <si>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</si>
  <si>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</si>
  <si>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</si>
  <si>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</si>
  <si>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</si>
  <si>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</si>
  <si>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</si>
  <si>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</si>
  <si>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</si>
  <si>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</si>
  <si>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</si>
  <si>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</si>
  <si>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</si>
  <si>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</si>
  <si>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</si>
  <si>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</si>
  <si>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</si>
  <si>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</si>
  <si>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</si>
  <si>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</si>
  <si>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</si>
  <si>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</si>
  <si>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</si>
  <si>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</si>
  <si>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</si>
  <si>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</si>
  <si>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</si>
  <si>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</si>
  <si>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</si>
  <si>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</si>
  <si>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</si>
  <si>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</si>
  <si>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</si>
  <si>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</si>
  <si>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</si>
  <si>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</si>
  <si>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</si>
  <si>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</si>
  <si>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</si>
  <si>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</si>
  <si>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</si>
  <si>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</si>
  <si>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</si>
  <si>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</si>
  <si>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</si>
  <si>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</si>
  <si>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</si>
  <si>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</si>
  <si>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</si>
  <si>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</si>
  <si>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</si>
  <si>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</si>
  <si>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</si>
  <si>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</si>
  <si>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</si>
  <si>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</si>
  <si>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</si>
  <si>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</si>
  <si>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</si>
  <si>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</si>
  <si>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</si>
  <si>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</si>
  <si>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</si>
  <si>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</si>
  <si>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</si>
  <si>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</si>
  <si>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</si>
  <si>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</si>
  <si>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</si>
  <si>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</si>
  <si>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</si>
  <si>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</si>
  <si>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</si>
  <si>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</si>
  <si>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</si>
  <si>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</si>
  <si>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</si>
  <si>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</si>
  <si>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</si>
  <si>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</si>
  <si>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</si>
  <si>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</si>
  <si>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</si>
  <si>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</si>
  <si>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</si>
  <si>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</si>
  <si>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</si>
  <si>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</si>
  <si>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</si>
  <si>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</si>
  <si>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</si>
  <si>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</si>
  <si>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</si>
  <si>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</si>
  <si>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</si>
  <si>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</si>
  <si>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</si>
  <si>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</si>
  <si>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</si>
  <si>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</si>
  <si>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</si>
  <si>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</si>
  <si>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</si>
  <si>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</si>
  <si>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</si>
  <si>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</si>
  <si>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</si>
  <si>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</si>
  <si>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</si>
  <si>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</si>
  <si>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</si>
  <si>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</si>
  <si>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</si>
  <si>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</si>
  <si>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</si>
  <si>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</si>
  <si>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</si>
  <si>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</si>
  <si>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</si>
  <si>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</si>
  <si>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</si>
  <si>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</si>
  <si>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</si>
  <si>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</si>
  <si>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</si>
  <si>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</si>
  <si>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</si>
  <si>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</si>
  <si>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</si>
  <si>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</si>
  <si>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</si>
  <si>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</si>
  <si>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</si>
  <si>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</si>
  <si>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</si>
  <si>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</si>
  <si>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</si>
  <si>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</si>
  <si>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</si>
  <si>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</si>
  <si>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</si>
  <si>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</si>
  <si>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</si>
  <si>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</si>
  <si>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</si>
  <si>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</si>
  <si>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</si>
  <si>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</si>
  <si>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</si>
  <si>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</si>
  <si>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</si>
  <si>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</si>
  <si>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</si>
  <si>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</si>
  <si>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</si>
  <si>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</si>
  <si>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</si>
  <si>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</si>
  <si>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</si>
  <si>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</si>
  <si>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</si>
  <si>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</si>
  <si>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</si>
  <si>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</si>
  <si>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</si>
  <si>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</si>
  <si>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</si>
  <si>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</si>
  <si>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</si>
  <si>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</si>
  <si>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</si>
  <si>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</si>
  <si>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</si>
  <si>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</si>
  <si>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</si>
  <si>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</si>
  <si>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</si>
  <si>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</si>
  <si>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</si>
  <si>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</si>
  <si>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</si>
  <si>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</si>
  <si>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</si>
  <si>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</si>
  <si>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</si>
  <si>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</si>
  <si>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</si>
  <si>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</si>
  <si>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</si>
  <si>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</si>
  <si>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</si>
  <si>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</si>
  <si>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</si>
  <si>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</si>
  <si>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</si>
  <si>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</si>
  <si>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</si>
  <si>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</si>
  <si>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</si>
  <si>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</si>
  <si>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</si>
  <si>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</si>
  <si>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</si>
  <si>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</si>
  <si>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</si>
  <si>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</si>
  <si>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</si>
  <si>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</si>
  <si>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</si>
  <si>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</si>
  <si>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</si>
  <si>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</si>
  <si>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</si>
  <si>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</si>
  <si>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</si>
  <si>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</si>
  <si>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</si>
  <si>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</si>
  <si>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</si>
  <si>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</si>
  <si>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</si>
  <si>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</si>
  <si>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</si>
  <si>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</si>
  <si>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</si>
  <si>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</si>
  <si>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</si>
  <si>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</si>
  <si>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</si>
  <si>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</si>
  <si>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</si>
  <si>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</si>
  <si>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</si>
  <si>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</si>
  <si>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</si>
  <si>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</si>
  <si>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</si>
  <si>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</si>
  <si>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</si>
  <si>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</si>
  <si>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</si>
  <si>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</si>
  <si>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</si>
  <si>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</si>
  <si>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</si>
  <si>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</si>
  <si>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</si>
  <si>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</si>
  <si>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</si>
  <si>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</si>
  <si>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</si>
  <si>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</si>
  <si>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</si>
  <si>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</si>
  <si>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</si>
  <si>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</si>
  <si>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</si>
  <si>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</si>
  <si>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</si>
  <si>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</si>
  <si>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</si>
  <si>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</si>
  <si>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</si>
  <si>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</si>
  <si>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</si>
  <si>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</si>
  <si>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</si>
  <si>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</si>
  <si>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</si>
  <si>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</si>
  <si>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</si>
  <si>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</si>
  <si>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</si>
  <si>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</si>
  <si>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</si>
  <si>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</si>
  <si>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</si>
  <si>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</si>
  <si>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</si>
  <si>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</si>
  <si>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</si>
  <si>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</si>
  <si>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</si>
  <si>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</si>
  <si>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</si>
  <si>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</si>
  <si>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</si>
  <si>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</si>
  <si>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</si>
  <si>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</si>
  <si>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</si>
  <si>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</si>
  <si>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</si>
  <si>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</si>
  <si>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</si>
  <si>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</si>
  <si>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</si>
  <si>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</si>
  <si>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</si>
  <si>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</si>
  <si>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</si>
  <si>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</si>
  <si>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</si>
  <si>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</si>
  <si>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</si>
  <si>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</si>
  <si>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</si>
  <si>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</si>
  <si>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</si>
  <si>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</si>
  <si>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</si>
  <si>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</si>
  <si>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</si>
  <si>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</si>
  <si>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</si>
  <si>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</si>
  <si>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</si>
  <si>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</si>
  <si>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</si>
  <si>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</si>
  <si>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</si>
  <si>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</si>
  <si>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</si>
  <si>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</si>
  <si>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</si>
  <si>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</si>
  <si>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</si>
  <si>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</si>
  <si>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</si>
  <si>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</si>
  <si>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</si>
  <si>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</si>
  <si>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</si>
  <si>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</si>
  <si>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</si>
  <si>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</si>
  <si>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</si>
  <si>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</si>
  <si>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</si>
  <si>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</si>
  <si>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</si>
  <si>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</si>
  <si>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</si>
  <si>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</si>
  <si>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</si>
  <si>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</si>
  <si>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</si>
  <si>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</si>
  <si>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</si>
  <si>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</si>
  <si>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</si>
  <si>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</si>
  <si>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</si>
  <si>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</si>
  <si>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</si>
  <si>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</si>
  <si>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</si>
  <si>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</si>
  <si>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</si>
  <si>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</si>
  <si>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</si>
  <si>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</si>
  <si>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</si>
  <si>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</si>
  <si>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</si>
  <si>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</si>
  <si>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</si>
  <si>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</si>
  <si>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</si>
  <si>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</si>
  <si>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</si>
  <si>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</si>
  <si>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</si>
  <si>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</si>
  <si>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</si>
  <si>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</si>
  <si>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</si>
  <si>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</si>
  <si>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</si>
  <si>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</si>
  <si>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</si>
  <si>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</si>
  <si>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</si>
  <si>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</si>
  <si>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</si>
  <si>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</si>
  <si>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</si>
  <si>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</si>
  <si>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</si>
  <si>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</si>
  <si>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</si>
  <si>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</si>
  <si>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</si>
  <si>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</si>
  <si>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</si>
  <si>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</si>
  <si>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</si>
  <si>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</si>
  <si>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</si>
  <si>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</si>
  <si>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</si>
  <si>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</si>
  <si>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</si>
  <si>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</si>
  <si>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</si>
  <si>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</si>
  <si>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</si>
  <si>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</si>
  <si>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</si>
  <si>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</si>
  <si>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</si>
  <si>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</si>
  <si>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</si>
  <si>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</si>
  <si>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</si>
  <si>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</si>
  <si>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</si>
  <si>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</si>
  <si>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</si>
  <si>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</si>
  <si>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</si>
  <si>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</si>
  <si>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</si>
  <si>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</si>
  <si>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</si>
  <si>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</si>
  <si>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</si>
  <si>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</si>
  <si>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</si>
  <si>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</si>
  <si>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</si>
  <si>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</si>
  <si>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</si>
  <si>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</si>
  <si>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</si>
  <si>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</si>
  <si>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</si>
  <si>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</si>
  <si>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</si>
  <si>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</si>
  <si>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</si>
  <si>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</si>
  <si>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</si>
  <si>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</si>
  <si>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</si>
  <si>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</si>
  <si>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</si>
  <si>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</si>
  <si>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</si>
  <si>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</si>
  <si>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</si>
  <si>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</si>
  <si>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</si>
  <si>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</si>
  <si>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</si>
  <si>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</si>
  <si>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</si>
  <si>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</si>
  <si>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</si>
  <si>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</si>
  <si>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</si>
  <si>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</si>
  <si>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</si>
  <si>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</si>
  <si>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</si>
  <si>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</si>
  <si>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</si>
  <si>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</si>
  <si>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</si>
  <si>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</si>
  <si>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</si>
  <si>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</si>
  <si>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</si>
  <si>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</si>
  <si>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</si>
  <si>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</si>
  <si>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</si>
  <si>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</si>
  <si>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</si>
  <si>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</si>
  <si>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</si>
  <si>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</si>
  <si>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</si>
  <si>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</si>
  <si>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</si>
  <si>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</si>
  <si>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</si>
  <si>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</si>
  <si>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</si>
  <si>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</si>
  <si>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</si>
  <si>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</si>
  <si>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</si>
  <si>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</si>
  <si>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</si>
  <si>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</si>
  <si>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</si>
  <si>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</si>
  <si>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</si>
  <si>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</si>
  <si>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</si>
  <si>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</si>
  <si>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</si>
  <si>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</si>
  <si>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</si>
  <si>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</si>
  <si>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</si>
  <si>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</si>
  <si>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</si>
  <si>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</si>
  <si>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</si>
  <si>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</si>
  <si>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</si>
  <si>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</si>
  <si>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</si>
  <si>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</si>
  <si>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</si>
  <si>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</si>
  <si>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</si>
  <si>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</si>
  <si>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</si>
  <si>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</si>
  <si>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</si>
  <si>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</si>
  <si>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</si>
  <si>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</si>
  <si>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</si>
  <si>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</si>
  <si>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</si>
  <si>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</si>
  <si>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</si>
  <si>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</si>
  <si>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</si>
  <si>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</si>
  <si>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</si>
  <si>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</si>
  <si>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</si>
  <si>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</si>
  <si>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</si>
  <si>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</si>
  <si>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</si>
  <si>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</si>
  <si>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</si>
  <si>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</si>
  <si>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</si>
  <si>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</si>
  <si>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</si>
  <si>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</si>
  <si>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</si>
  <si>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</si>
  <si>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</si>
  <si>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</si>
  <si>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</si>
  <si>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</si>
  <si>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</si>
  <si>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</si>
  <si>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</si>
  <si>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</si>
  <si>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</si>
  <si>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</si>
  <si>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</si>
  <si>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</si>
  <si>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</si>
  <si>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</si>
  <si>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</si>
  <si>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</si>
  <si>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</si>
  <si>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</si>
  <si>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</si>
  <si>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</si>
  <si>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</si>
  <si>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</si>
  <si>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</si>
  <si>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</si>
  <si>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</si>
  <si>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</si>
  <si>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</si>
  <si>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</si>
  <si>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</si>
  <si>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</si>
  <si>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</si>
  <si>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</si>
  <si>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</si>
  <si>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</si>
  <si>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</si>
  <si>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</si>
  <si>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</si>
  <si>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</si>
  <si>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</si>
  <si>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</si>
  <si>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</si>
  <si>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</si>
  <si>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</si>
  <si>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</si>
  <si>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</si>
  <si>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</si>
  <si>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</si>
  <si>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</si>
  <si>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</si>
  <si>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</si>
  <si>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</si>
  <si>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</si>
  <si>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</si>
  <si>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</si>
  <si>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</si>
  <si>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</si>
  <si>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</si>
  <si>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</si>
  <si>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</si>
  <si>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</si>
  <si>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</si>
  <si>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</si>
  <si>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</si>
  <si>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</si>
  <si>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</si>
  <si>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</si>
  <si>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</si>
  <si>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</si>
  <si>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</si>
  <si>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</si>
  <si>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</si>
  <si>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</si>
  <si>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</si>
  <si>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</si>
  <si>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</si>
  <si>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</si>
  <si>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</si>
  <si>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</si>
  <si>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</si>
  <si>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</si>
  <si>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</si>
  <si>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</si>
  <si>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</si>
  <si>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</si>
  <si>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</si>
  <si>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</si>
  <si>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</si>
  <si>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</si>
  <si>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</si>
  <si>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</si>
  <si>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</si>
  <si>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</si>
  <si>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</si>
  <si>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</si>
  <si>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</si>
  <si>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</si>
  <si>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</si>
  <si>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</si>
  <si>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</si>
  <si>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</si>
  <si>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</si>
  <si>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</si>
  <si>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</si>
  <si>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</si>
  <si>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</si>
  <si>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</si>
  <si>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</si>
  <si>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</si>
  <si>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</si>
  <si>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</si>
  <si>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</si>
  <si>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</si>
  <si>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</si>
  <si>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</si>
  <si>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</si>
  <si>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</si>
  <si>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</si>
  <si>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</si>
  <si>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</si>
  <si>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</si>
  <si>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</si>
  <si>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</si>
  <si>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</si>
  <si>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</si>
  <si>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</si>
  <si>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</si>
  <si>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</si>
  <si>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</si>
  <si>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</si>
  <si>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</si>
  <si>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</si>
  <si>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</si>
  <si>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</si>
  <si>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</si>
  <si>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</si>
  <si>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</si>
  <si>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</si>
  <si>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</si>
  <si>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</si>
  <si>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</si>
  <si>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</si>
  <si>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</si>
  <si>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</si>
  <si>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</si>
  <si>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</si>
  <si>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</si>
  <si>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</si>
  <si>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</si>
  <si>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</si>
  <si>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</si>
  <si>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</si>
  <si>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</si>
  <si>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</si>
  <si>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</si>
  <si>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</si>
  <si>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</si>
  <si>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</si>
  <si>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</si>
  <si>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</si>
  <si>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</si>
  <si>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</si>
  <si>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</si>
  <si>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</si>
  <si>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</si>
  <si>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</si>
  <si>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</si>
  <si>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</si>
  <si>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</si>
  <si>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</si>
  <si>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</si>
  <si>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</si>
  <si>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</si>
  <si>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</si>
  <si>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</si>
  <si>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</si>
  <si>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</si>
  <si>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</si>
  <si>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</si>
  <si>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</si>
  <si>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</si>
  <si>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</si>
  <si>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</si>
  <si>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</si>
  <si>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</si>
  <si>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</si>
  <si>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</si>
  <si>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</si>
  <si>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</si>
  <si>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</si>
  <si>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</si>
  <si>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</si>
  <si>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</si>
  <si>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</si>
  <si>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</si>
  <si>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</si>
  <si>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</si>
  <si>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</si>
  <si>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</si>
  <si>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</si>
  <si>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</si>
  <si>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</si>
  <si>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</si>
  <si>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</si>
  <si>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</si>
  <si>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</si>
  <si>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</si>
  <si>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</si>
  <si>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</si>
  <si>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</si>
  <si>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</si>
  <si>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</si>
  <si>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</si>
  <si>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</si>
  <si>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</si>
  <si>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</si>
  <si>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</si>
  <si>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</si>
  <si>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</si>
  <si>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</si>
  <si>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</si>
  <si>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</si>
  <si>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</si>
  <si>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</si>
  <si>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</si>
  <si>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</si>
  <si>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</si>
  <si>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</si>
  <si>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</si>
  <si>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</si>
  <si>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</si>
  <si>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</si>
  <si>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</si>
  <si>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</si>
  <si>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</si>
  <si>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</si>
  <si>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</si>
  <si>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</si>
  <si>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</si>
  <si>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</si>
  <si>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</si>
  <si>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</si>
  <si>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</si>
  <si>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</si>
  <si>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</si>
  <si>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</si>
  <si>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</si>
  <si>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</si>
  <si>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</si>
  <si>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</si>
  <si>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</si>
  <si>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</si>
  <si>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</si>
  <si>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</si>
  <si>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</si>
  <si>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</si>
  <si>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</si>
  <si>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</si>
  <si>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</si>
  <si>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</si>
  <si>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</si>
  <si>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</si>
  <si>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</si>
  <si>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</si>
  <si>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</si>
  <si>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</si>
  <si>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</si>
  <si>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</si>
  <si>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</si>
  <si>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</si>
  <si>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</si>
  <si>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</si>
  <si>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</si>
  <si>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</si>
  <si>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</si>
  <si>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</si>
  <si>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</si>
  <si>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</si>
  <si>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</si>
  <si>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</si>
  <si>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</si>
  <si>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</si>
  <si>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</si>
  <si>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</si>
  <si>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</si>
  <si>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</si>
  <si>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</si>
  <si>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</si>
  <si>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</si>
  <si>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</si>
  <si>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</si>
  <si>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</si>
  <si>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</si>
  <si>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</si>
  <si>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</si>
  <si>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</si>
  <si>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</si>
  <si>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</si>
  <si>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</si>
  <si>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</si>
  <si>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</si>
  <si>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</si>
  <si>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</si>
  <si>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</si>
  <si>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</si>
  <si>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</si>
  <si>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</si>
  <si>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</si>
  <si>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</si>
  <si>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</si>
  <si>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</si>
  <si>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</si>
  <si>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</si>
  <si>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</si>
  <si>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</si>
  <si>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</si>
  <si>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</si>
  <si>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</si>
  <si>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</si>
  <si>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</si>
  <si>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</si>
  <si>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</si>
  <si>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</si>
  <si>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</si>
  <si>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</si>
  <si>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</si>
  <si>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</si>
  <si>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</si>
  <si>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</si>
  <si>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</si>
  <si>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</si>
  <si>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</si>
  <si>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</si>
  <si>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</si>
  <si>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</si>
  <si>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</si>
  <si>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</si>
  <si>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</si>
  <si>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</si>
  <si>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</si>
  <si>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</si>
  <si>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</si>
  <si>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</si>
  <si>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</si>
  <si>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</si>
  <si>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</si>
  <si>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</si>
  <si>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</si>
  <si>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</si>
  <si>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</si>
  <si>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</si>
  <si>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</si>
  <si>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</si>
  <si>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</si>
  <si>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</si>
  <si>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</si>
  <si>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</si>
  <si>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</si>
  <si>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</si>
  <si>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</si>
  <si>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</si>
  <si>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</si>
  <si>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</si>
  <si>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</si>
  <si>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</si>
  <si>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</si>
  <si>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</si>
  <si>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</si>
  <si>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</si>
  <si>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</si>
  <si>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</si>
  <si>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</si>
  <si>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</si>
  <si>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</si>
  <si>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</si>
  <si>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</si>
  <si>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</si>
  <si>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</si>
  <si>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</si>
  <si>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</si>
  <si>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</si>
  <si>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</si>
  <si>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</si>
  <si>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</si>
  <si>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</si>
  <si>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</si>
  <si>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</si>
  <si>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</si>
  <si>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</si>
  <si>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</si>
  <si>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</si>
  <si>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</si>
  <si>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</si>
  <si>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</si>
  <si>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</si>
  <si>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</si>
  <si>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</si>
  <si>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</si>
  <si>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</si>
  <si>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</si>
  <si>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</si>
  <si>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</si>
  <si>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</si>
  <si>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</si>
  <si>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</si>
  <si>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</si>
  <si>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</si>
  <si>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</si>
  <si>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</si>
  <si>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</si>
  <si>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</si>
  <si>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</si>
  <si>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</si>
  <si>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</si>
  <si>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</si>
  <si>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</si>
  <si>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</si>
  <si>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</si>
  <si>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</si>
  <si>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</si>
  <si>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</si>
  <si>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</si>
  <si>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</si>
  <si>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</si>
  <si>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</si>
  <si>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</si>
  <si>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</si>
  <si>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</si>
  <si>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</si>
  <si>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</si>
  <si>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</si>
  <si>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</si>
  <si>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</si>
  <si>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</si>
  <si>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</si>
  <si>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</si>
  <si>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</si>
  <si>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</si>
  <si>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</si>
  <si>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</si>
  <si>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</si>
  <si>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</si>
  <si>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</si>
  <si>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</si>
  <si>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</si>
  <si>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</si>
  <si>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</si>
  <si>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</si>
  <si>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</si>
  <si>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</si>
  <si>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</si>
  <si>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</si>
  <si>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</si>
  <si>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</si>
  <si>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</si>
  <si>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</si>
  <si>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</si>
  <si>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</si>
  <si>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</si>
  <si>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</si>
  <si>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</si>
  <si>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</si>
  <si>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</si>
  <si>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</si>
  <si>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</si>
  <si>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</si>
  <si>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</si>
  <si>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</si>
  <si>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</si>
  <si>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</si>
  <si>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</si>
  <si>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</si>
  <si>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</si>
  <si>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</si>
  <si>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</si>
  <si>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</si>
  <si>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</si>
  <si>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</si>
  <si>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</si>
  <si>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</si>
  <si>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</si>
  <si>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</si>
  <si>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</si>
  <si>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</si>
  <si>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</si>
  <si>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</si>
  <si>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</si>
  <si>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</si>
  <si>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</si>
  <si>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</si>
  <si>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</si>
  <si>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</si>
  <si>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</si>
  <si>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</si>
  <si>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</si>
  <si>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</si>
  <si>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</si>
  <si>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</si>
  <si>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</si>
  <si>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</si>
  <si>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</si>
  <si>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</si>
  <si>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</si>
  <si>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</si>
  <si>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</si>
  <si>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</si>
  <si>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</si>
  <si>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</si>
  <si>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</si>
  <si>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</si>
  <si>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</si>
  <si>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</si>
  <si>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</si>
  <si>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</si>
  <si>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</si>
  <si>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</si>
  <si>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</si>
  <si>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</si>
  <si>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</si>
  <si>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</si>
  <si>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</si>
  <si>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</si>
  <si>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</si>
  <si>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</si>
  <si>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</si>
  <si>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</si>
  <si>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</si>
  <si>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</si>
  <si>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</si>
  <si>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</si>
  <si>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</si>
  <si>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</si>
  <si>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</si>
  <si>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</si>
  <si>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</si>
  <si>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</si>
  <si>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</si>
  <si>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</si>
  <si>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</si>
  <si>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</si>
  <si>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</si>
  <si>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</si>
  <si>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</si>
  <si>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</si>
  <si>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</si>
  <si>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</si>
  <si>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</si>
  <si>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</si>
  <si>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</si>
  <si>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</si>
  <si>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</si>
  <si>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</si>
  <si>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</si>
  <si>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</si>
  <si>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</si>
  <si>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</si>
  <si>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</si>
  <si>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</si>
  <si>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</si>
  <si>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</si>
  <si>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</si>
  <si>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</si>
  <si>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</si>
  <si>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</si>
  <si>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</si>
  <si>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</si>
  <si>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</si>
  <si>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</si>
  <si>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</si>
  <si>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</si>
  <si>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</si>
  <si>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</si>
  <si>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</si>
  <si>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</si>
  <si>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</si>
  <si>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</si>
  <si>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</si>
  <si>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</si>
  <si>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</si>
  <si>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</si>
  <si>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</si>
  <si>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</si>
  <si>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</si>
  <si>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</si>
  <si>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</si>
  <si>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</si>
  <si>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</si>
  <si>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</si>
  <si>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</si>
  <si>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</si>
  <si>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</si>
  <si>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</si>
  <si>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</si>
  <si>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</si>
  <si>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</si>
  <si>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</si>
  <si>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</si>
  <si>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</si>
  <si>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</si>
  <si>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</si>
  <si>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</si>
  <si>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</si>
  <si>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</si>
  <si>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</si>
  <si>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</si>
  <si>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</si>
  <si>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</si>
  <si>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</si>
  <si>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</si>
  <si>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</si>
  <si>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</si>
  <si>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</si>
  <si>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</si>
  <si>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</si>
  <si>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</si>
  <si>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</si>
  <si>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</si>
  <si>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</si>
  <si>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</si>
  <si>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</si>
  <si>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</si>
  <si>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</si>
  <si>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</si>
  <si>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</si>
  <si>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</si>
  <si>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</si>
  <si>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</si>
  <si>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</si>
  <si>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</si>
  <si>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</si>
  <si>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</si>
  <si>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</si>
  <si>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</si>
  <si>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</si>
  <si>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</si>
  <si>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</si>
  <si>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</si>
  <si>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</si>
  <si>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</si>
  <si>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</si>
  <si>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</si>
  <si>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</si>
  <si>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</si>
  <si>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</si>
  <si>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</si>
  <si>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</si>
  <si>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</si>
  <si>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</si>
  <si>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</si>
  <si>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</si>
  <si>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</si>
  <si>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</si>
  <si>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</si>
  <si>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</si>
  <si>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</si>
  <si>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</si>
  <si>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</si>
  <si>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</si>
  <si>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</si>
  <si>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</si>
  <si>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</si>
  <si>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</si>
  <si>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</si>
  <si>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</si>
  <si>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</si>
  <si>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</si>
  <si>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</si>
  <si>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</si>
  <si>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</si>
  <si>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</si>
  <si>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</si>
  <si>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</si>
  <si>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</si>
  <si>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</si>
  <si>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</si>
  <si>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</si>
  <si>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</si>
  <si>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</si>
  <si>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</si>
  <si>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</si>
  <si>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</si>
  <si>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</si>
  <si>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</si>
  <si>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</si>
  <si>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</si>
  <si>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</si>
  <si>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</si>
  <si>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</si>
  <si>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</si>
  <si>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</si>
  <si>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</si>
  <si>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</si>
  <si>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</si>
  <si>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</si>
  <si>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</si>
  <si>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</si>
  <si>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</si>
  <si>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</si>
  <si>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</si>
  <si>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</si>
  <si>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</si>
  <si>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</si>
  <si>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</si>
  <si>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</si>
  <si>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</si>
  <si>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</si>
  <si>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</si>
  <si>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</si>
  <si>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</si>
  <si>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</si>
  <si>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</si>
  <si>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</si>
  <si>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</si>
  <si>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</si>
  <si>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</si>
  <si>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</si>
  <si>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</si>
  <si>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</si>
  <si>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</si>
  <si>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</si>
  <si>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</si>
  <si>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</si>
  <si>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</si>
  <si>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</si>
  <si>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</si>
  <si>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</si>
  <si>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</si>
  <si>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</si>
  <si>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</si>
  <si>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</si>
  <si>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</si>
  <si>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</si>
  <si>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</si>
  <si>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</si>
  <si>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</si>
  <si>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</si>
  <si>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</si>
  <si>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</si>
  <si>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</si>
  <si>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</si>
  <si>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</si>
  <si>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</si>
  <si>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</si>
  <si>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</si>
  <si>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</si>
  <si>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</si>
  <si>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</si>
  <si>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</si>
  <si>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</si>
  <si>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</si>
  <si>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</si>
  <si>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</si>
  <si>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</si>
  <si>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</si>
  <si>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</si>
  <si>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</si>
  <si>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</si>
  <si>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</si>
  <si>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</si>
  <si>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</si>
  <si>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</si>
  <si>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</si>
  <si>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</si>
  <si>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</si>
  <si>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</si>
  <si>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</si>
  <si>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</si>
  <si>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</si>
  <si>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</si>
  <si>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</si>
  <si>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</si>
  <si>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</si>
  <si>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</si>
  <si>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</si>
  <si>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</si>
  <si>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</si>
  <si>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</si>
  <si>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</si>
  <si>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</si>
  <si>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</si>
  <si>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</si>
  <si>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</si>
  <si>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</si>
  <si>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</si>
  <si>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</si>
  <si>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</si>
  <si>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</si>
  <si>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</si>
  <si>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</si>
  <si>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</si>
  <si>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</si>
  <si>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</si>
  <si>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</si>
  <si>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</si>
  <si>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</si>
  <si>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</si>
  <si>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</si>
  <si>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</si>
  <si>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</si>
  <si>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</si>
  <si>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</si>
  <si>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</si>
  <si>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</si>
  <si>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</si>
  <si>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</si>
  <si>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</si>
  <si>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</si>
  <si>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</si>
  <si>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</si>
  <si>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</si>
  <si>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</si>
  <si>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</si>
  <si>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</si>
  <si>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</si>
  <si>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</si>
  <si>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</si>
  <si>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</si>
  <si>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</si>
  <si>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</si>
  <si>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</si>
  <si>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</si>
  <si>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</si>
  <si>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</si>
  <si>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</si>
  <si>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</si>
  <si>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</si>
  <si>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</si>
  <si>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</si>
  <si>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</si>
  <si>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</si>
  <si>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</si>
  <si>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</si>
  <si>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</si>
  <si>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</si>
  <si>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</si>
  <si>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</si>
  <si>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</si>
  <si>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</si>
  <si>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</si>
  <si>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</si>
  <si>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</si>
  <si>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</si>
  <si>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</si>
  <si>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</si>
  <si>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</si>
  <si>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</si>
  <si>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</si>
  <si>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</si>
  <si>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</si>
  <si>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</si>
  <si>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</si>
  <si>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</si>
  <si>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</si>
  <si>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</si>
  <si>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</si>
  <si>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</si>
  <si>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</si>
  <si>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</si>
  <si>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</si>
  <si>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</si>
  <si>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</si>
  <si>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</si>
  <si>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</si>
  <si>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</si>
  <si>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</si>
  <si>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</si>
  <si>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</si>
  <si>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</si>
  <si>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</si>
  <si>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</si>
  <si>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</si>
  <si>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</si>
  <si>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</si>
  <si>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</si>
  <si>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</si>
  <si>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</si>
  <si>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</si>
  <si>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</si>
  <si>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</si>
  <si>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</si>
  <si>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</si>
  <si>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</si>
  <si>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</si>
  <si>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</si>
  <si>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</si>
  <si>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</si>
  <si>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</si>
  <si>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</si>
  <si>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</si>
  <si>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</si>
  <si>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</si>
  <si>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</si>
  <si>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</si>
  <si>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</si>
  <si>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</si>
  <si>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</si>
  <si>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</si>
  <si>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</si>
  <si>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</si>
  <si>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</si>
  <si>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</si>
  <si>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</si>
  <si>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</si>
  <si>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</si>
  <si>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</si>
  <si>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</si>
  <si>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</si>
  <si>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</si>
  <si>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</si>
  <si>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</si>
  <si>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</si>
  <si>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</si>
  <si>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</si>
  <si>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</si>
  <si>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</si>
  <si>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</si>
  <si>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</si>
  <si>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</si>
  <si>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</si>
  <si>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</si>
  <si>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</si>
  <si>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</si>
  <si>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</si>
  <si>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</si>
  <si>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</si>
  <si>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</si>
  <si>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</si>
  <si>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</si>
  <si>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</si>
  <si>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</si>
  <si>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</si>
  <si>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</si>
  <si>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</si>
  <si>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</si>
  <si>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</si>
  <si>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</si>
  <si>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</si>
  <si>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</si>
  <si>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</si>
  <si>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</si>
  <si>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</si>
  <si>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</si>
  <si>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</si>
  <si>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</si>
  <si>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</si>
  <si>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</si>
  <si>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</si>
  <si>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</si>
  <si>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</si>
  <si>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</si>
  <si>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</si>
  <si>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</si>
  <si>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</si>
  <si>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</si>
  <si>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</si>
  <si>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</si>
  <si>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</si>
  <si>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</si>
  <si>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</si>
  <si>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</si>
  <si>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</si>
  <si>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</si>
  <si>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</si>
  <si>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</si>
  <si>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</si>
  <si>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</si>
  <si>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</si>
  <si>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</si>
  <si>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</si>
  <si>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</si>
  <si>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</si>
  <si>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</si>
  <si>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</si>
  <si>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</si>
  <si>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</si>
  <si>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</si>
  <si>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</si>
  <si>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</si>
  <si>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</si>
  <si>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</si>
  <si>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</si>
  <si>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</si>
  <si>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</si>
  <si>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</si>
  <si>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</si>
  <si>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</si>
  <si>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</si>
  <si>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</si>
  <si>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</si>
  <si>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</si>
  <si>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</si>
  <si>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</si>
  <si>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</si>
  <si>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</si>
  <si>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</si>
  <si>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</si>
  <si>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</si>
  <si>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</si>
  <si>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</si>
  <si>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</si>
  <si>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</si>
  <si>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</si>
  <si>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</si>
  <si>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</si>
  <si>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</si>
  <si>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</si>
  <si>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</si>
  <si>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</si>
  <si>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</si>
  <si>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</si>
  <si>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</si>
  <si>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</si>
  <si>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</si>
  <si>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</si>
  <si>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</si>
  <si>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</si>
  <si>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</si>
  <si>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</si>
  <si>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</si>
  <si>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</si>
  <si>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</si>
  <si>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</si>
  <si>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</si>
  <si>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</si>
  <si>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</si>
  <si>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</si>
  <si>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</si>
  <si>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</si>
  <si>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</si>
  <si>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</si>
  <si>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</si>
  <si>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</si>
  <si>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</si>
  <si>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</si>
  <si>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</si>
  <si>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</si>
  <si>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</si>
  <si>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</si>
  <si>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</si>
  <si>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</si>
  <si>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</si>
  <si>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</si>
  <si>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</si>
  <si>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</si>
  <si>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</si>
  <si>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</si>
  <si>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</si>
  <si>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</si>
  <si>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</si>
  <si>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</si>
  <si>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</si>
  <si>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</si>
  <si>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</si>
  <si>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</si>
  <si>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</si>
  <si>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</si>
  <si>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</si>
  <si>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</si>
  <si>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</si>
  <si>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</si>
  <si>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</si>
  <si>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</si>
  <si>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</si>
  <si>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</si>
  <si>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</si>
  <si>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</si>
  <si>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</si>
  <si>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</si>
  <si>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</si>
  <si>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</si>
  <si>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</si>
  <si>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</si>
  <si>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</si>
  <si>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</si>
  <si>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</si>
  <si>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</si>
  <si>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</si>
  <si>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</si>
  <si>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</si>
  <si>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</si>
  <si>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</si>
  <si>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</si>
  <si>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</si>
  <si>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</si>
  <si>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</si>
  <si>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</si>
  <si>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</si>
  <si>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</si>
  <si>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</si>
  <si>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</si>
  <si>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</si>
  <si>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</si>
  <si>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</si>
  <si>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</si>
  <si>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</si>
  <si>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</si>
  <si>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</si>
  <si>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</si>
  <si>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</si>
  <si>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</si>
  <si>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</si>
  <si>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</si>
  <si>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</si>
  <si>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</si>
  <si>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</si>
  <si>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</si>
  <si>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</si>
  <si>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</si>
  <si>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</si>
  <si>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</si>
  <si>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</si>
  <si>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</si>
  <si>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</si>
  <si>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</si>
  <si>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</si>
  <si>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</si>
  <si>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</si>
  <si>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</si>
  <si>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</si>
  <si>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</si>
  <si>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</si>
  <si>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</si>
  <si>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</si>
  <si>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</si>
  <si>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</si>
  <si>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</si>
  <si>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</si>
  <si>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</si>
  <si>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</si>
  <si>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</si>
  <si>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</si>
  <si>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</si>
  <si>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</si>
  <si>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</si>
  <si>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</si>
  <si>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</si>
  <si>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</si>
  <si>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</si>
  <si>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</si>
  <si>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</si>
  <si>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</si>
  <si>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</si>
  <si>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</si>
  <si>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</si>
  <si>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</si>
  <si>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</si>
  <si>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</si>
  <si>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</si>
  <si>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</si>
  <si>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</si>
  <si>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</si>
  <si>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</si>
  <si>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</si>
  <si>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</si>
  <si>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</si>
  <si>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</si>
  <si>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</si>
  <si>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</si>
  <si>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</si>
  <si>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</si>
  <si>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</si>
  <si>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</si>
  <si>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</si>
  <si>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</si>
  <si>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</si>
  <si>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</si>
  <si>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</si>
  <si>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</si>
  <si>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</si>
  <si>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</si>
  <si>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</si>
  <si>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</si>
  <si>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</si>
  <si>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</si>
  <si>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</si>
  <si>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</si>
  <si>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</si>
  <si>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</si>
  <si>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</si>
  <si>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</si>
  <si>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</si>
  <si>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</si>
  <si>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</si>
  <si>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</si>
  <si>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</si>
  <si>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</si>
  <si>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</si>
  <si>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</si>
  <si>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</si>
  <si>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</si>
  <si>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</si>
  <si>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</si>
  <si>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</si>
  <si>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</si>
  <si>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</si>
  <si>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</si>
  <si>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</si>
  <si>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</si>
  <si>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</si>
  <si>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</si>
  <si>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</si>
  <si>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</si>
  <si>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</si>
  <si>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</si>
  <si>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</si>
  <si>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</si>
  <si>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</si>
  <si>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</si>
  <si>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</si>
  <si>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</si>
  <si>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</si>
  <si>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</si>
  <si>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</si>
  <si>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</si>
  <si>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</si>
  <si>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</si>
  <si>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</si>
  <si>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</si>
  <si>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</si>
  <si>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</si>
  <si>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</si>
  <si>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</si>
  <si>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</si>
  <si>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</si>
  <si>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</si>
  <si>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</si>
  <si>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</si>
  <si>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</si>
  <si>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</si>
  <si>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</si>
  <si>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</si>
  <si>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</si>
  <si>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</si>
  <si>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</si>
  <si>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</si>
  <si>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</si>
  <si>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</si>
  <si>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</si>
  <si>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</si>
  <si>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</si>
  <si>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</si>
  <si>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</si>
  <si>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</si>
  <si>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</si>
  <si>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</si>
  <si>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</si>
  <si>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</si>
  <si>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</si>
  <si>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</si>
  <si>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</si>
  <si>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</si>
  <si>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</si>
  <si>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</si>
  <si>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</si>
  <si>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</si>
  <si>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</si>
  <si>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</si>
  <si>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</si>
  <si>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</si>
  <si>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</si>
  <si>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</si>
  <si>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</si>
  <si>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</si>
  <si>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</si>
  <si>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</si>
  <si>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</si>
  <si>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</si>
  <si>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</si>
  <si>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</si>
  <si>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</si>
  <si>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</si>
  <si>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</si>
  <si>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</si>
  <si>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</si>
  <si>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</si>
  <si>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</si>
  <si>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</si>
  <si>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</si>
  <si>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</si>
  <si>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</si>
  <si>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</si>
  <si>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</si>
  <si>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</si>
  <si>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</si>
  <si>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</si>
  <si>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</si>
  <si>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</si>
  <si>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</si>
  <si>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</si>
  <si>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</si>
  <si>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</si>
  <si>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</si>
  <si>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</si>
  <si>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</si>
  <si>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</si>
  <si>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</si>
  <si>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</si>
  <si>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</si>
  <si>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</si>
  <si>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</si>
  <si>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</si>
  <si>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</si>
  <si>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</si>
  <si>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</si>
  <si>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</si>
  <si>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</si>
  <si>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</si>
  <si>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</si>
  <si>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</si>
  <si>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</si>
  <si>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</si>
  <si>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</si>
  <si>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</si>
  <si>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</si>
  <si>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</si>
  <si>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</si>
  <si>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</si>
  <si>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</si>
  <si>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</si>
  <si>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</si>
  <si>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</si>
  <si>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</si>
  <si>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</si>
  <si>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</si>
  <si>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</si>
  <si>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</si>
  <si>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</si>
  <si>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</si>
  <si>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</si>
  <si>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</si>
  <si>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</si>
  <si>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</si>
  <si>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</si>
  <si>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</si>
  <si>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</si>
  <si>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</si>
  <si>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</si>
  <si>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</si>
  <si>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</si>
  <si>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</si>
  <si>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</si>
  <si>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</si>
  <si>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</si>
  <si>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</si>
  <si>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</si>
  <si>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</si>
  <si>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</si>
  <si>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</si>
  <si>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</si>
  <si>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</si>
  <si>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</si>
  <si>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</si>
  <si>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</si>
  <si>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</si>
  <si>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</si>
  <si>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</si>
  <si>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</si>
  <si>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</si>
  <si>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</si>
  <si>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</si>
  <si>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</si>
  <si>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</si>
  <si>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</si>
  <si>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</si>
  <si>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</si>
  <si>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</si>
  <si>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</si>
  <si>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</si>
  <si>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</si>
  <si>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</si>
  <si>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</si>
  <si>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</si>
  <si>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</si>
  <si>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</si>
  <si>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</si>
  <si>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</si>
  <si>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</si>
  <si>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</si>
  <si>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</si>
  <si>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</si>
  <si>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</si>
  <si>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</si>
  <si>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</si>
  <si>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</si>
  <si>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</si>
  <si>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</si>
  <si>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</si>
  <si>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</si>
  <si>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</si>
  <si>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</si>
  <si>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</si>
  <si>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</si>
  <si>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</si>
  <si>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</si>
  <si>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</si>
  <si>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</si>
  <si>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</si>
  <si>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</si>
  <si>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</si>
  <si>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</si>
  <si>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</si>
  <si>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</si>
  <si>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</si>
  <si>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</si>
  <si>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</si>
  <si>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</si>
  <si>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</si>
  <si>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</si>
  <si>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</si>
  <si>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</si>
  <si>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</si>
  <si>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</si>
  <si>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</si>
  <si>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</si>
  <si>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</si>
  <si>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</si>
  <si>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</si>
  <si>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</si>
  <si>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</si>
  <si>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</si>
  <si>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</si>
  <si>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</si>
  <si>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</si>
  <si>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</si>
  <si>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</si>
  <si>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</si>
  <si>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</si>
  <si>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</si>
  <si>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</si>
  <si>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</si>
  <si>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</si>
  <si>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</si>
  <si>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</si>
  <si>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</si>
  <si>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</si>
  <si>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</si>
  <si>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</si>
  <si>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</si>
  <si>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</si>
  <si>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</si>
  <si>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</si>
  <si>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</si>
  <si>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</si>
  <si>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</si>
  <si>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</si>
  <si>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</si>
  <si>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</si>
  <si>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</si>
  <si>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</si>
  <si>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</si>
  <si>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</si>
  <si>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</si>
  <si>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</si>
  <si>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</si>
  <si>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</si>
  <si>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</si>
  <si>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</si>
  <si>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</si>
  <si>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</si>
  <si>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</si>
  <si>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</si>
  <si>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</si>
  <si>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</si>
  <si>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</si>
  <si>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</si>
  <si>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</si>
  <si>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</si>
  <si>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</si>
  <si>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</si>
  <si>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</si>
  <si>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</si>
  <si>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</si>
  <si>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</si>
  <si>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</si>
  <si>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</si>
  <si>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</si>
  <si>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</si>
  <si>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</si>
  <si>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</si>
  <si>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</si>
  <si>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</si>
  <si>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</si>
  <si>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</si>
  <si>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</si>
  <si>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</si>
  <si>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</si>
  <si>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</si>
  <si>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</si>
  <si>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</si>
  <si>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</si>
  <si>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</si>
  <si>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</si>
  <si>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</si>
  <si>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</si>
  <si>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</si>
  <si>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</si>
  <si>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</si>
  <si>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</si>
  <si>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</si>
  <si>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</si>
  <si>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</si>
  <si>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</si>
  <si>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</si>
  <si>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</si>
  <si>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</si>
  <si>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</si>
  <si>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</si>
  <si>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</si>
  <si>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</si>
  <si>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</si>
  <si>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</si>
  <si>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</si>
  <si>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</si>
  <si>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</si>
  <si>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</si>
  <si>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</si>
  <si>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</si>
  <si>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</si>
  <si>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</si>
  <si>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</si>
  <si>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</si>
  <si>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</si>
  <si>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</si>
  <si>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</si>
  <si>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</si>
  <si>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</si>
  <si>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</si>
  <si>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</si>
  <si>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</si>
  <si>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</si>
  <si>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</si>
  <si>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</si>
  <si>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</si>
  <si>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</si>
  <si>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</si>
  <si>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</si>
  <si>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</si>
  <si>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</si>
  <si>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</si>
  <si>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</si>
  <si>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</si>
  <si>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</si>
  <si>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</si>
  <si>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</si>
  <si>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</si>
  <si>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</si>
  <si>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</si>
  <si>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</si>
  <si>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</si>
  <si>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</si>
  <si>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</si>
  <si>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</si>
  <si>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</si>
  <si>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</si>
  <si>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</si>
  <si>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</si>
  <si>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</si>
  <si>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</si>
  <si>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</si>
  <si>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</si>
  <si>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</si>
  <si>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</si>
  <si>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</si>
  <si>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</si>
  <si>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</si>
  <si>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</si>
  <si>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</si>
  <si>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</si>
  <si>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</si>
  <si>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</si>
  <si>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</si>
  <si>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</si>
  <si>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</si>
  <si>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</si>
  <si>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</si>
  <si>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</si>
  <si>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</si>
  <si>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</si>
  <si>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</si>
  <si>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</si>
  <si>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</si>
  <si>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</si>
  <si>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</si>
  <si>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</si>
  <si>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</si>
  <si>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</si>
  <si>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</si>
  <si>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</si>
  <si>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</si>
  <si>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</si>
  <si>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</si>
  <si>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</si>
  <si>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</si>
  <si>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</si>
  <si>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</si>
  <si>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</si>
  <si>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</si>
  <si>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</si>
  <si>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</si>
  <si>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</si>
  <si>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</si>
  <si>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</si>
  <si>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</si>
  <si>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</si>
  <si>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</si>
  <si>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</si>
  <si>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</si>
  <si>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</si>
  <si>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</si>
  <si>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</si>
  <si>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</si>
  <si>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</si>
  <si>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</si>
  <si>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</si>
  <si>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</si>
  <si>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</si>
  <si>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</si>
  <si>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</si>
  <si>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</si>
  <si>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</si>
  <si>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</si>
  <si>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</si>
  <si>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</si>
  <si>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</si>
  <si>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</si>
  <si>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</si>
  <si>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</si>
  <si>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</si>
  <si>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</si>
  <si>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</si>
  <si>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</si>
  <si>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</si>
  <si>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</si>
  <si>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</si>
  <si>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</si>
  <si>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</si>
  <si>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</si>
  <si>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</si>
  <si>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</si>
  <si>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</si>
  <si>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</si>
  <si>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</si>
  <si>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</si>
  <si>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</si>
  <si>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</si>
  <si>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</si>
  <si>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</si>
  <si>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</si>
  <si>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</si>
  <si>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</si>
  <si>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</si>
  <si>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</si>
  <si>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</si>
  <si>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</si>
  <si>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</si>
  <si>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</si>
  <si>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</si>
  <si>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</si>
  <si>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</si>
  <si>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</si>
  <si>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</si>
  <si>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</si>
  <si>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</si>
  <si>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</si>
  <si>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</si>
  <si>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</si>
  <si>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</si>
  <si>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</si>
  <si>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</si>
  <si>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</si>
  <si>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</si>
  <si>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</si>
  <si>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</si>
  <si>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</si>
  <si>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</si>
  <si>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</si>
  <si>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</si>
  <si>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</si>
  <si>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</si>
  <si>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</si>
  <si>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</si>
  <si>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</si>
  <si>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</si>
  <si>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</si>
  <si>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</si>
  <si>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</si>
  <si>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</si>
  <si>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</si>
  <si>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</si>
  <si>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</si>
  <si>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</si>
  <si>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</si>
  <si>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</si>
  <si>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</si>
  <si>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</si>
  <si>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</si>
  <si>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</si>
  <si>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</si>
  <si>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</si>
  <si>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</si>
  <si>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</si>
  <si>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</si>
  <si>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</si>
  <si>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</si>
  <si>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</si>
  <si>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</si>
  <si>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</si>
  <si>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</si>
  <si>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</si>
  <si>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</si>
  <si>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</si>
  <si>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</si>
  <si>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</si>
  <si>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</si>
  <si>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</si>
  <si>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</si>
  <si>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</si>
  <si>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</si>
  <si>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</si>
  <si>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</si>
  <si>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</si>
  <si>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</si>
  <si>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</si>
  <si>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</si>
  <si>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</si>
  <si>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</si>
  <si>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</si>
  <si>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</si>
  <si>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</si>
  <si>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</si>
  <si>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</si>
  <si>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</si>
  <si>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</si>
  <si>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</si>
  <si>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</si>
  <si>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</si>
  <si>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</si>
  <si>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</si>
  <si>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</si>
  <si>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</si>
  <si>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</si>
  <si>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</si>
  <si>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</si>
  <si>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</si>
  <si>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</si>
  <si>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</si>
  <si>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</si>
  <si>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</si>
  <si>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</si>
  <si>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</si>
  <si>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</si>
  <si>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</si>
  <si>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</si>
  <si>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</si>
  <si>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</si>
  <si>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</si>
  <si>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</si>
  <si>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</si>
  <si>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</si>
  <si>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</si>
  <si>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</si>
  <si>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</si>
  <si>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</si>
  <si>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</si>
  <si>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</si>
  <si>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</si>
  <si>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</si>
  <si>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</si>
  <si>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</si>
  <si>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</si>
  <si>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</si>
  <si>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</si>
  <si>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</si>
  <si>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</si>
  <si>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</si>
  <si>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</si>
  <si>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</si>
  <si>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</si>
  <si>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</si>
  <si>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</si>
  <si>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</si>
  <si>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</si>
  <si>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</si>
  <si>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</si>
  <si>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</si>
  <si>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</si>
  <si>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</si>
  <si>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</si>
  <si>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</si>
  <si>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</si>
  <si>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</si>
  <si>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</si>
  <si>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</si>
  <si>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</si>
  <si>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</si>
  <si>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</si>
  <si>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</si>
  <si>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</si>
  <si>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</si>
  <si>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</si>
  <si>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</si>
  <si>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</si>
  <si>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</si>
  <si>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</si>
  <si>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</si>
  <si>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</si>
  <si>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</si>
  <si>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</si>
  <si>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</si>
  <si>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</si>
  <si>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</si>
  <si>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</si>
  <si>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</si>
  <si>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</si>
  <si>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</si>
  <si>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</si>
  <si>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</si>
  <si>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</si>
  <si>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</si>
  <si>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</si>
  <si>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</si>
  <si>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</si>
  <si>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</si>
  <si>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</si>
  <si>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</si>
  <si>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</si>
  <si>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</si>
  <si>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</si>
  <si>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</si>
  <si>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</si>
  <si>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</si>
  <si>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</si>
  <si>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</si>
  <si>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</si>
  <si>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</si>
  <si>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</si>
  <si>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</si>
  <si>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</si>
  <si>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</si>
  <si>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</si>
  <si>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</si>
  <si>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</si>
  <si>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</si>
  <si>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</si>
  <si>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</si>
  <si>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</si>
  <si>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</si>
  <si>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</si>
  <si>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</si>
  <si>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</si>
  <si>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</si>
  <si>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</si>
  <si>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</si>
  <si>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</si>
  <si>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</si>
  <si>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</si>
  <si>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</si>
  <si>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</si>
  <si>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</si>
  <si>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</si>
  <si>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</si>
  <si>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</si>
  <si>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</si>
  <si>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</si>
  <si>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</si>
  <si>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</si>
  <si>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</si>
  <si>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</si>
  <si>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</si>
  <si>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</si>
  <si>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</si>
  <si>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</si>
  <si>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</si>
  <si>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</si>
  <si>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</si>
  <si>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</si>
  <si>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</si>
  <si>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</si>
  <si>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</si>
  <si>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</si>
  <si>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</si>
  <si>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</si>
  <si>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</si>
  <si>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</si>
  <si>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</si>
  <si>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</si>
  <si>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</si>
  <si>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</si>
  <si>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</si>
  <si>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</si>
  <si>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</si>
  <si>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</si>
  <si>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</si>
  <si>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</si>
  <si>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</si>
  <si>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</si>
  <si>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</si>
  <si>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</si>
  <si>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</si>
  <si>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</si>
  <si>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</si>
  <si>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</si>
  <si>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</si>
  <si>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</si>
  <si>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</si>
  <si>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</si>
  <si>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</si>
  <si>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</si>
  <si>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</si>
  <si>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</si>
  <si>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</si>
  <si>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</si>
  <si>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</si>
  <si>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</si>
  <si>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</si>
  <si>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</si>
  <si>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</si>
  <si>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</si>
  <si>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</si>
  <si>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</si>
  <si>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</si>
  <si>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</si>
  <si>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</si>
  <si>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</si>
  <si>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</si>
  <si>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</si>
  <si>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</si>
  <si>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</si>
  <si>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</si>
  <si>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</si>
  <si>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</si>
  <si>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</si>
  <si>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</si>
  <si>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</si>
  <si>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</si>
  <si>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</si>
  <si>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</si>
  <si>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</si>
  <si>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</si>
  <si>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</si>
  <si>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</si>
  <si>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</si>
  <si>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</si>
  <si>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</si>
  <si>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</si>
  <si>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</si>
  <si>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</si>
  <si>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</si>
  <si>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</si>
  <si>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</si>
  <si>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</si>
  <si>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</si>
  <si>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</si>
  <si>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</si>
  <si>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</si>
  <si>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</si>
  <si>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</si>
  <si>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</si>
  <si>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</si>
  <si>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</si>
  <si>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</si>
  <si>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</si>
  <si>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</si>
  <si>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</si>
  <si>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</si>
  <si>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</si>
  <si>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</si>
  <si>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</si>
  <si>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</si>
  <si>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</si>
  <si>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</si>
  <si>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</si>
  <si>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</si>
  <si>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</si>
  <si>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</si>
  <si>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</si>
  <si>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</si>
  <si>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</si>
  <si>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</si>
  <si>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</si>
  <si>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</si>
  <si>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</si>
  <si>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</si>
  <si>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</si>
  <si>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</si>
  <si>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</si>
  <si>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</si>
  <si>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</si>
  <si>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</si>
  <si>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</si>
  <si>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</si>
  <si>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</si>
  <si>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</si>
  <si>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</si>
  <si>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</si>
  <si>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</si>
  <si>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</si>
  <si>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</si>
  <si>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</si>
  <si>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</si>
  <si>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</si>
  <si>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</si>
  <si>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</si>
  <si>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</si>
  <si>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</si>
  <si>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</si>
  <si>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</si>
  <si>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</si>
  <si>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</si>
  <si>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</si>
  <si>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</si>
  <si>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</si>
  <si>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</si>
  <si>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</si>
  <si>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</si>
  <si>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</si>
  <si>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</si>
  <si>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</si>
  <si>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</si>
  <si>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</si>
  <si>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</si>
  <si>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</si>
  <si>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</si>
  <si>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</si>
  <si>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</si>
  <si>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</si>
  <si>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</si>
  <si>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</si>
  <si>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</si>
  <si>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</si>
  <si>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</si>
  <si>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</si>
  <si>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</si>
  <si>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</si>
  <si>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</si>
  <si>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</si>
  <si>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</si>
  <si>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</si>
  <si>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</si>
  <si>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</si>
  <si>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</si>
  <si>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</si>
  <si>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</si>
  <si>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</si>
  <si>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</si>
  <si>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</si>
  <si>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</si>
  <si>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</si>
  <si>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</si>
  <si>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</si>
  <si>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</si>
  <si>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</si>
  <si>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</si>
  <si>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</si>
  <si>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</si>
  <si>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</si>
  <si>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</si>
  <si>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</si>
  <si>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</si>
  <si>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</si>
  <si>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</si>
  <si>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</si>
  <si>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</si>
  <si>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</si>
  <si>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</si>
  <si>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</si>
  <si>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</si>
  <si>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</si>
  <si>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</si>
  <si>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</si>
  <si>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</si>
  <si>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</si>
  <si>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</si>
  <si>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</si>
  <si>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</si>
  <si>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</si>
  <si>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</si>
  <si>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</si>
  <si>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</si>
  <si>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</si>
  <si>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</si>
  <si>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</si>
  <si>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</si>
  <si>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</si>
  <si>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</si>
  <si>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</si>
  <si>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</si>
  <si>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</si>
  <si>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</si>
  <si>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</si>
  <si>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</si>
  <si>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</si>
  <si>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</si>
  <si>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</si>
  <si>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</si>
  <si>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</si>
  <si>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</si>
  <si>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</si>
  <si>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</si>
  <si>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</si>
  <si>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</si>
  <si>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</si>
  <si>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</si>
  <si>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</si>
  <si>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</si>
  <si>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</si>
  <si>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</si>
  <si>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</si>
  <si>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</si>
  <si>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</si>
  <si>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</si>
  <si>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</si>
  <si>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</si>
  <si>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</si>
  <si>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</si>
  <si>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</si>
  <si>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</si>
  <si>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</si>
  <si>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</si>
  <si>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</si>
  <si>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</si>
  <si>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</si>
  <si>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</si>
  <si>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</si>
  <si>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</si>
  <si>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</si>
  <si>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</si>
  <si>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</si>
  <si>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</si>
  <si>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</si>
  <si>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</si>
  <si>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</si>
  <si>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</si>
  <si>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</si>
  <si>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</si>
  <si>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</si>
  <si>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</si>
  <si>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</si>
  <si>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</si>
  <si>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</si>
  <si>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</si>
  <si>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</si>
  <si>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</si>
  <si>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</si>
  <si>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</si>
  <si>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</si>
  <si>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</si>
  <si>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</si>
  <si>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</si>
  <si>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</si>
  <si>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</si>
  <si>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</si>
  <si>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</si>
  <si>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</si>
  <si>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</si>
  <si>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</si>
  <si>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</si>
  <si>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</si>
  <si>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</si>
  <si>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</si>
  <si>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</si>
  <si>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</si>
  <si>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</si>
  <si>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</si>
  <si>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</si>
  <si>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</si>
  <si>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</si>
  <si>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</si>
  <si>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</si>
  <si>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</si>
  <si>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</si>
  <si>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</si>
  <si>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</si>
  <si>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</si>
  <si>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</si>
  <si>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</si>
  <si>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</si>
  <si>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</si>
  <si>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</si>
  <si>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</si>
  <si>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</si>
  <si>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</si>
  <si>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</si>
  <si>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</si>
  <si>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</si>
  <si>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</si>
  <si>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</si>
  <si>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</si>
  <si>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</si>
  <si>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</si>
  <si>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</si>
  <si>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</si>
  <si>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</si>
  <si>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</si>
  <si>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</si>
  <si>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</si>
  <si>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</si>
  <si>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</si>
  <si>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</si>
  <si>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</si>
  <si>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</si>
  <si>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</si>
  <si>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</si>
  <si>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</si>
  <si>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</si>
  <si>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</si>
  <si>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</si>
  <si>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</si>
  <si>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</si>
  <si>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</si>
  <si>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</si>
  <si>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</si>
  <si>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</si>
  <si>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</si>
  <si>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</si>
  <si>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</si>
  <si>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</si>
  <si>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</si>
  <si>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</si>
  <si>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</si>
  <si>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</si>
  <si>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</si>
  <si>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</si>
  <si>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</si>
  <si>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</si>
  <si>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</si>
  <si>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</si>
  <si>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</si>
  <si>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</si>
  <si>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</si>
  <si>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</si>
  <si>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</si>
  <si>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</si>
  <si>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</si>
  <si>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</si>
  <si>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</si>
  <si>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</si>
  <si>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</si>
  <si>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</si>
  <si>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</si>
  <si>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</si>
  <si>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</si>
  <si>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</si>
  <si>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</si>
  <si>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</si>
  <si>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</si>
  <si>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</si>
  <si>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</si>
  <si>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</si>
  <si>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</si>
  <si>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</si>
  <si>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</si>
  <si>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</si>
  <si>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</si>
  <si>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</si>
  <si>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</si>
  <si>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</si>
  <si>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</si>
  <si>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</si>
  <si>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</si>
  <si>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</si>
  <si>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</si>
  <si>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</si>
  <si>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</si>
  <si>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</si>
  <si>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</si>
  <si>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</si>
  <si>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</si>
  <si>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</si>
  <si>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</si>
  <si>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</si>
  <si>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</si>
  <si>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</si>
  <si>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</si>
  <si>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</si>
  <si>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</si>
  <si>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</si>
  <si>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</si>
  <si>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</si>
  <si>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</si>
  <si>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</si>
  <si>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</si>
  <si>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</si>
  <si>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</si>
  <si>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</si>
  <si>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</si>
  <si>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</si>
  <si>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</si>
  <si>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</si>
  <si>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</si>
  <si>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</si>
  <si>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</si>
  <si>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</si>
  <si>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</si>
  <si>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</si>
  <si>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</si>
  <si>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</si>
  <si>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</si>
  <si>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</si>
  <si>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</si>
  <si>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</si>
  <si>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</si>
  <si>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</si>
  <si>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</si>
  <si>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</si>
  <si>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</si>
  <si>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</si>
  <si>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</si>
  <si>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</si>
  <si>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</si>
  <si>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</si>
  <si>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</si>
  <si>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</si>
  <si>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</si>
  <si>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</si>
  <si>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</si>
  <si>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</si>
  <si>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</si>
  <si>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</si>
  <si>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</si>
  <si>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</si>
  <si>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</si>
  <si>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</si>
  <si>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</si>
  <si>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</si>
  <si>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</si>
  <si>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</si>
  <si>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</si>
  <si>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</si>
  <si>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</si>
  <si>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</si>
  <si>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</si>
  <si>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</si>
  <si>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</si>
  <si>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</si>
  <si>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</si>
  <si>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</si>
  <si>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</si>
  <si>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</si>
  <si>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</si>
  <si>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</si>
  <si>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</si>
  <si>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</si>
  <si>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</si>
  <si>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</si>
  <si>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</si>
  <si>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</si>
  <si>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</si>
  <si>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</si>
  <si>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</si>
  <si>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</si>
  <si>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</si>
  <si>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</si>
  <si>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</si>
  <si>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</si>
  <si>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</si>
  <si>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</si>
  <si>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</si>
  <si>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</si>
  <si>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</si>
  <si>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</si>
  <si>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</si>
  <si>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</si>
  <si>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</si>
  <si>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</si>
  <si>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</si>
  <si>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</si>
  <si>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</si>
  <si>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</si>
  <si>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</si>
  <si>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</si>
  <si>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</si>
  <si>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</si>
  <si>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</si>
  <si>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</si>
  <si>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</si>
  <si>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</si>
  <si>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</si>
  <si>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</si>
  <si>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</si>
  <si>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</si>
  <si>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</si>
  <si>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</si>
  <si>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</si>
  <si>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</si>
  <si>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</si>
  <si>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</si>
  <si>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</si>
  <si>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</si>
  <si>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</si>
  <si>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</si>
  <si>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</si>
  <si>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</si>
  <si>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</si>
  <si>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</si>
  <si>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</si>
  <si>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</si>
  <si>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</si>
  <si>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</si>
  <si>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</si>
  <si>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</si>
  <si>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</si>
  <si>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</si>
  <si>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</si>
  <si>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</si>
  <si>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</si>
  <si>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</si>
  <si>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</si>
  <si>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</si>
  <si>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</si>
  <si>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</si>
  <si>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</si>
  <si>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</si>
  <si>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</si>
  <si>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</si>
  <si>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</si>
  <si>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</si>
  <si>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</si>
  <si>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</si>
  <si>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</si>
  <si>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</si>
  <si>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</si>
  <si>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</si>
  <si>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</si>
  <si>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</si>
  <si>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</si>
  <si>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</si>
  <si>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</si>
  <si>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</si>
  <si>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</si>
  <si>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</si>
  <si>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</si>
  <si>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</si>
  <si>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</si>
  <si>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</si>
  <si>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</si>
  <si>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</si>
  <si>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</si>
  <si>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</si>
  <si>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</si>
  <si>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</si>
  <si>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</si>
  <si>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</si>
  <si>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</si>
  <si>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</si>
  <si>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</si>
  <si>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</si>
  <si>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</si>
  <si>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</si>
  <si>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</si>
  <si>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</si>
  <si>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</si>
  <si>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</si>
  <si>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</si>
  <si>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</si>
  <si>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</si>
  <si>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</si>
  <si>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</si>
  <si>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</si>
  <si>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</si>
  <si>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</si>
  <si>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</si>
  <si>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</si>
  <si>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</si>
  <si>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</si>
  <si>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</si>
  <si>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</si>
  <si>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</si>
  <si>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</si>
  <si>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</si>
  <si>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</si>
  <si>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</si>
  <si>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</si>
  <si>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</si>
  <si>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</si>
  <si>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</si>
  <si>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</si>
  <si>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</si>
  <si>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</si>
  <si>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</si>
  <si>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</si>
  <si>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</si>
  <si>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</si>
  <si>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</si>
  <si>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</si>
  <si>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</si>
  <si>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</si>
  <si>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</si>
  <si>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</si>
  <si>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</si>
  <si>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</si>
  <si>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</si>
  <si>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</si>
  <si>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</si>
  <si>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</si>
  <si>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</si>
  <si>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</si>
  <si>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</si>
  <si>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</si>
  <si>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</si>
  <si>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</si>
  <si>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</si>
  <si>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</si>
  <si>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</si>
  <si>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</si>
  <si>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</si>
  <si>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</si>
  <si>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</si>
  <si>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</si>
  <si>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</si>
  <si>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</si>
  <si>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</si>
  <si>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</si>
  <si>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</si>
  <si>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</si>
  <si>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</si>
  <si>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</si>
  <si>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</si>
  <si>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</si>
  <si>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</si>
  <si>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</si>
  <si>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</si>
  <si>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</si>
  <si>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</si>
  <si>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</si>
  <si>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</si>
  <si>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</si>
  <si>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</si>
  <si>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</si>
  <si>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</si>
  <si>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</si>
  <si>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</si>
  <si>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</si>
  <si>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</si>
  <si>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</si>
  <si>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</si>
  <si>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</si>
  <si>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</si>
  <si>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</si>
  <si>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</si>
  <si>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</si>
  <si>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</si>
  <si>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</si>
  <si>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</si>
  <si>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</si>
  <si>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</si>
  <si>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</si>
  <si>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</si>
  <si>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</si>
  <si>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</si>
  <si>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</si>
  <si>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</si>
  <si>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</si>
  <si>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</si>
  <si>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</si>
  <si>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</si>
  <si>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</si>
  <si>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</si>
  <si>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</si>
  <si>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</si>
  <si>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</si>
  <si>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</si>
  <si>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</si>
  <si>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</si>
  <si>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</si>
  <si>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</si>
  <si>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</si>
  <si>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</si>
  <si>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</si>
  <si>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</si>
  <si>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</si>
  <si>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</si>
  <si>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</si>
  <si>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</si>
  <si>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</si>
  <si>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</si>
  <si>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</si>
  <si>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</si>
  <si>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</si>
  <si>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</si>
  <si>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</si>
  <si>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</si>
  <si>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</si>
  <si>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</si>
  <si>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</si>
  <si>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</si>
  <si>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</si>
  <si>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</si>
  <si>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</si>
  <si>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</si>
  <si>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</si>
  <si>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</si>
  <si>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</si>
  <si>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</si>
  <si>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</si>
  <si>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</si>
  <si>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</si>
  <si>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</si>
  <si>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</si>
  <si>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</si>
  <si>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</si>
  <si>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</si>
  <si>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</si>
  <si>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</si>
  <si>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</si>
  <si>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</si>
  <si>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</si>
  <si>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</si>
  <si>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</si>
  <si>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</si>
  <si>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</si>
  <si>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</si>
  <si>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</si>
  <si>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</si>
  <si>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</si>
  <si>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</si>
  <si>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</si>
  <si>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</si>
  <si>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</si>
  <si>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</si>
  <si>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</si>
  <si>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</si>
  <si>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</si>
  <si>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</si>
  <si>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</si>
  <si>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</si>
  <si>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</si>
  <si>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</si>
  <si>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</si>
  <si>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</si>
  <si>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</si>
  <si>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</si>
  <si>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</si>
  <si>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</si>
  <si>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</si>
  <si>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</si>
  <si>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</si>
  <si>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</si>
  <si>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</si>
  <si>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</si>
  <si>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</si>
  <si>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</si>
  <si>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</si>
  <si>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</si>
  <si>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</si>
  <si>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</si>
  <si>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</si>
  <si>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</si>
  <si>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</si>
  <si>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</si>
  <si>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</si>
  <si>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</si>
  <si>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</si>
  <si>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</si>
  <si>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</si>
  <si>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</si>
  <si>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</si>
  <si>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</si>
  <si>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</si>
  <si>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</si>
  <si>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</si>
  <si>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</si>
  <si>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</si>
  <si>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</si>
  <si>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</si>
  <si>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</si>
  <si>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</si>
  <si>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</si>
  <si>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</si>
  <si>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</si>
  <si>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</si>
  <si>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</si>
  <si>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</si>
  <si>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</si>
  <si>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</si>
  <si>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</si>
  <si>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</si>
  <si>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</si>
  <si>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</si>
  <si>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</si>
  <si>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</si>
  <si>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</si>
  <si>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</si>
  <si>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</si>
  <si>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</si>
  <si>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</si>
  <si>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</si>
  <si>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</si>
  <si>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</si>
  <si>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</si>
  <si>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</si>
  <si>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</si>
  <si>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</si>
  <si>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</si>
  <si>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</si>
  <si>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</si>
  <si>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</si>
  <si>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</si>
  <si>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</si>
  <si>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</si>
  <si>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</si>
  <si>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</si>
  <si>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</si>
  <si>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</si>
  <si>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</si>
  <si>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</si>
  <si>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</si>
  <si>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</si>
  <si>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</si>
  <si>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</si>
  <si>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</si>
  <si>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</si>
  <si>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</si>
  <si>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</si>
  <si>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</si>
  <si>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</si>
  <si>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</si>
  <si>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</si>
  <si>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</si>
  <si>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</si>
  <si>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</si>
  <si>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</si>
  <si>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</si>
  <si>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</si>
  <si>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</si>
  <si>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</si>
  <si>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</si>
  <si>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</si>
  <si>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</si>
  <si>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</si>
  <si>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</si>
  <si>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</si>
  <si>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</si>
  <si>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</si>
  <si>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</si>
  <si>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</si>
  <si>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</si>
  <si>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</si>
  <si>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</si>
  <si>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</si>
  <si>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</si>
  <si>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</si>
  <si>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</si>
  <si>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</si>
  <si>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</si>
  <si>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</si>
  <si>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</si>
  <si>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</si>
  <si>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</si>
  <si>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</si>
  <si>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</si>
  <si>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</si>
  <si>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</si>
  <si>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</si>
  <si>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</si>
  <si>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</si>
  <si>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</si>
  <si>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</si>
  <si>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</si>
  <si>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</si>
  <si>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</si>
  <si>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</si>
  <si>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</si>
  <si>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</si>
  <si>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</si>
  <si>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</si>
  <si>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</si>
  <si>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</si>
  <si>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</si>
  <si>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</si>
  <si>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</si>
  <si>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</si>
  <si>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</si>
  <si>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</si>
  <si>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</si>
  <si>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</si>
  <si>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</si>
  <si>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</si>
  <si>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</si>
  <si>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</si>
  <si>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</si>
  <si>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</si>
  <si>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</si>
  <si>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</si>
  <si>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</si>
  <si>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</si>
  <si>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</si>
  <si>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</si>
  <si>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</si>
  <si>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</si>
  <si>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</si>
  <si>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</si>
  <si>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</si>
  <si>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</si>
  <si>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</si>
  <si>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</si>
  <si>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</si>
  <si>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</si>
  <si>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</si>
  <si>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</si>
  <si>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</si>
  <si>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</si>
  <si>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</si>
  <si>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</si>
  <si>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</si>
  <si>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</si>
  <si>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</si>
  <si>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</si>
  <si>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</si>
  <si>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</si>
  <si>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</si>
  <si>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</si>
  <si>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</si>
  <si>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</si>
  <si>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</si>
  <si>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</si>
  <si>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</si>
  <si>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</si>
  <si>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</si>
  <si>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</si>
  <si>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</si>
  <si>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</si>
  <si>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</si>
  <si>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</si>
  <si>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</si>
  <si>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</si>
  <si>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</si>
  <si>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</si>
  <si>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</si>
  <si>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</si>
  <si>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</si>
  <si>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</si>
  <si>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</si>
  <si>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</si>
  <si>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</si>
  <si>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</si>
  <si>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</si>
  <si>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</si>
  <si>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</si>
  <si>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</si>
  <si>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</si>
  <si>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</si>
  <si>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</si>
  <si>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</si>
  <si>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</si>
  <si>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</si>
  <si>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</si>
  <si>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</si>
  <si>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</si>
  <si>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</si>
  <si>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</si>
  <si>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</si>
  <si>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</si>
  <si>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</si>
  <si>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</si>
  <si>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</si>
  <si>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</si>
  <si>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</si>
  <si>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</si>
  <si>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</si>
  <si>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</si>
  <si>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</si>
  <si>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</si>
  <si>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</si>
  <si>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</si>
  <si>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</si>
  <si>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</si>
  <si>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</si>
  <si>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</si>
  <si>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</si>
  <si>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</si>
  <si>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</si>
  <si>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</si>
  <si>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</si>
  <si>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</si>
  <si>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</si>
  <si>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</si>
  <si>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</si>
  <si>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</si>
  <si>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</si>
  <si>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</si>
  <si>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</si>
  <si>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</si>
  <si>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</si>
  <si>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</si>
  <si>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</si>
  <si>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</si>
  <si>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</si>
  <si>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</si>
  <si>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</si>
  <si>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</si>
  <si>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</si>
  <si>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</si>
  <si>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</si>
  <si>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</si>
  <si>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</si>
  <si>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</si>
  <si>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</si>
  <si>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</si>
  <si>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</si>
  <si>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</si>
  <si>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</si>
  <si>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</si>
  <si>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</si>
  <si>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</si>
  <si>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</si>
  <si>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</si>
  <si>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</si>
  <si>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</si>
  <si>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</si>
  <si>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</si>
  <si>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</si>
  <si>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</si>
  <si>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</si>
  <si>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</si>
  <si>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</si>
  <si>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</si>
  <si>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</si>
  <si>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</si>
  <si>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</si>
  <si>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</si>
  <si>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</si>
  <si>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</si>
  <si>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</si>
  <si>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</si>
  <si>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</si>
  <si>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</si>
  <si>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</si>
  <si>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</si>
  <si>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</si>
  <si>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</si>
  <si>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</si>
  <si>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</si>
  <si>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</si>
  <si>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</si>
  <si>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</si>
  <si>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</si>
  <si>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</si>
  <si>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</si>
  <si>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</si>
  <si>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</si>
  <si>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</si>
  <si>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</si>
  <si>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</si>
  <si>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</si>
  <si>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</si>
  <si>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</si>
  <si>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</si>
  <si>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</si>
  <si>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</si>
  <si>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</si>
  <si>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</si>
  <si>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</si>
  <si>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</si>
  <si>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</si>
  <si>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</si>
  <si>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</si>
  <si>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</si>
  <si>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</si>
  <si>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</si>
  <si>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</si>
  <si>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</si>
  <si>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</si>
  <si>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</si>
  <si>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</si>
  <si>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</si>
  <si>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</si>
  <si>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</si>
  <si>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</si>
  <si>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</si>
  <si>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</si>
  <si>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</si>
  <si>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</si>
  <si>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</si>
  <si>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</si>
  <si>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</si>
  <si>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</si>
  <si>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</si>
  <si>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</si>
  <si>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</si>
  <si>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</si>
  <si>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</si>
  <si>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</si>
  <si>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</si>
  <si>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</si>
  <si>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</si>
  <si>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</si>
  <si>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</si>
  <si>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</si>
  <si>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</si>
  <si>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</si>
  <si>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</si>
  <si>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</si>
  <si>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</si>
  <si>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</si>
  <si>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</si>
  <si>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</si>
  <si>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</si>
  <si>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</si>
  <si>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</si>
  <si>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</si>
  <si>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</si>
  <si>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</si>
  <si>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</si>
  <si>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</si>
  <si>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</si>
  <si>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</si>
  <si>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</si>
  <si>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</si>
  <si>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</si>
  <si>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</si>
  <si>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</si>
  <si>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</si>
  <si>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</si>
  <si>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</si>
  <si>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</si>
  <si>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</si>
  <si>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</si>
  <si>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</si>
  <si>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</si>
  <si>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</si>
  <si>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</si>
  <si>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</si>
  <si>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</si>
  <si>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</si>
  <si>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</si>
  <si>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</si>
  <si>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</si>
  <si>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</si>
  <si>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</si>
  <si>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</si>
  <si>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</si>
  <si>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</si>
  <si>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</si>
  <si>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</si>
  <si>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</si>
  <si>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</si>
  <si>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</si>
  <si>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</si>
  <si>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</si>
  <si>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</si>
  <si>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</si>
  <si>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</si>
  <si>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</si>
  <si>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</si>
  <si>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</si>
  <si>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</si>
  <si>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</si>
  <si>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</si>
  <si>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</si>
  <si>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</si>
  <si>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</si>
  <si>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</si>
  <si>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</si>
  <si>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</si>
  <si>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</si>
  <si>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</si>
  <si>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</si>
  <si>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</si>
  <si>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</si>
  <si>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</si>
  <si>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</si>
  <si>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</si>
  <si>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</si>
  <si>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</si>
  <si>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</si>
  <si>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</si>
  <si>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</si>
  <si>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</si>
  <si>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</si>
  <si>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</si>
  <si>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</si>
  <si>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</si>
  <si>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</si>
  <si>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</si>
  <si>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</si>
  <si>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</si>
  <si>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</si>
  <si>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</si>
  <si>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</si>
  <si>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</si>
  <si>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</si>
  <si>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</si>
  <si>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</si>
  <si>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</si>
  <si>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</si>
  <si>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</si>
  <si>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</si>
  <si>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</si>
  <si>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</si>
  <si>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</si>
  <si>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</si>
  <si>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</si>
  <si>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</si>
  <si>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</si>
  <si>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</si>
  <si>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</si>
  <si>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</si>
  <si>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</si>
  <si>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</si>
  <si>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</si>
  <si>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</si>
  <si>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</si>
  <si>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</si>
  <si>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</si>
  <si>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</si>
  <si>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</si>
  <si>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</si>
  <si>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</si>
  <si>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</si>
  <si>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</si>
  <si>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</si>
  <si>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</si>
  <si>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</si>
  <si>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</si>
  <si>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</si>
  <si>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</si>
  <si>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</si>
  <si>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</si>
  <si>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</si>
  <si>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</si>
  <si>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</si>
  <si>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</si>
  <si>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</si>
  <si>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</si>
  <si>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</si>
  <si>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</si>
  <si>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</si>
  <si>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</si>
  <si>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</si>
  <si>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</si>
  <si>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</si>
  <si>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</si>
  <si>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</si>
  <si>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</si>
  <si>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</si>
  <si>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</si>
  <si>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</si>
  <si>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</si>
  <si>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</si>
  <si>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</si>
  <si>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</si>
  <si>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</si>
  <si>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</si>
  <si>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</si>
  <si>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</si>
  <si>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</si>
  <si>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</si>
  <si>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</si>
  <si>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</si>
  <si>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</si>
  <si>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</si>
  <si>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</si>
  <si>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</si>
  <si>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</si>
  <si>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</si>
  <si>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</si>
  <si>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</si>
  <si>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</si>
  <si>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</si>
  <si>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</si>
  <si>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</si>
  <si>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</si>
  <si>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</si>
  <si>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</si>
  <si>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</si>
  <si>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</si>
  <si>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</si>
  <si>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</si>
  <si>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</si>
  <si>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</si>
  <si>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</si>
  <si>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</si>
  <si>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</si>
  <si>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</si>
  <si>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</si>
  <si>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</si>
  <si>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</si>
  <si>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</si>
  <si>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</si>
  <si>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</si>
  <si>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</si>
  <si>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</si>
  <si>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</si>
  <si>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</si>
  <si>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</si>
  <si>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</si>
  <si>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</si>
  <si>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</si>
  <si>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</si>
  <si>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</si>
  <si>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</si>
  <si>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</si>
  <si>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</si>
  <si>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</si>
  <si>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</si>
  <si>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</si>
  <si>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</si>
  <si>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</si>
  <si>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</si>
  <si>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</si>
  <si>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</si>
  <si>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</si>
  <si>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</si>
  <si>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</si>
  <si>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</si>
  <si>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</si>
  <si>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</si>
  <si>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</si>
  <si>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</si>
  <si>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</si>
  <si>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</si>
  <si>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</si>
  <si>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</si>
  <si>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</si>
  <si>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</si>
  <si>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</si>
  <si>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</si>
  <si>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</si>
  <si>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</si>
  <si>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</si>
  <si>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</si>
  <si>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</si>
  <si>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</si>
  <si>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</si>
  <si>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</si>
  <si>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</si>
  <si>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</si>
  <si>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</si>
  <si>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</si>
  <si>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</si>
  <si>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</si>
  <si>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</si>
  <si>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</si>
  <si>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</si>
  <si>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</si>
  <si>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</si>
  <si>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</si>
  <si>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</si>
  <si>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</si>
  <si>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</si>
  <si>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</si>
  <si>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</si>
  <si>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</si>
  <si>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</si>
  <si>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</si>
  <si>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</si>
  <si>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</si>
  <si>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</si>
  <si>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</si>
  <si>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</si>
  <si>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</si>
  <si>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</si>
  <si>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</si>
  <si>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</si>
  <si>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</si>
  <si>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</si>
  <si>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</si>
  <si>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</si>
  <si>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</si>
  <si>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</si>
  <si>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</si>
  <si>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</si>
  <si>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</si>
  <si>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</si>
  <si>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</si>
  <si>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</si>
  <si>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</si>
  <si>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</si>
  <si>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</si>
  <si>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</si>
  <si>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</si>
  <si>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</si>
  <si>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</si>
  <si>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</si>
  <si>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</si>
  <si>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</si>
  <si>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</si>
  <si>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</si>
  <si>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</si>
  <si>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</si>
  <si>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</si>
  <si>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</si>
  <si>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</si>
  <si>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</si>
  <si>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</si>
  <si>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</si>
  <si>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</si>
  <si>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</si>
  <si>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</si>
  <si>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</si>
  <si>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</si>
  <si>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</si>
  <si>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</si>
  <si>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</si>
  <si>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</si>
  <si>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</si>
  <si>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</si>
  <si>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</si>
  <si>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</si>
  <si>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</si>
  <si>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</si>
  <si>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</si>
  <si>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</si>
  <si>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</si>
  <si>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</si>
  <si>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</si>
  <si>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</si>
  <si>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</si>
  <si>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</si>
  <si>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</si>
  <si>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</si>
  <si>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</si>
  <si>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</si>
  <si>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</si>
  <si>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</si>
  <si>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</si>
  <si>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</si>
  <si>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</si>
  <si>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</si>
  <si>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</si>
  <si>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</si>
  <si>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</si>
  <si>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</si>
  <si>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</si>
  <si>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</si>
  <si>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</si>
  <si>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</si>
  <si>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</si>
  <si>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</si>
  <si>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</si>
  <si>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</si>
  <si>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</si>
  <si>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</si>
  <si>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</si>
  <si>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</si>
  <si>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</si>
  <si>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</si>
  <si>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</si>
  <si>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</si>
  <si>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</si>
  <si>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</si>
  <si>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</si>
  <si>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</si>
  <si>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</si>
  <si>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</si>
  <si>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</si>
  <si>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</si>
  <si>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</si>
  <si>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</si>
  <si>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</si>
  <si>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</si>
  <si>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</si>
  <si>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</si>
  <si>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</si>
  <si>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</si>
  <si>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</si>
  <si>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</si>
  <si>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</si>
  <si>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</si>
  <si>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</si>
  <si>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</si>
  <si>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</si>
  <si>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</si>
  <si>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</si>
  <si>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</si>
  <si>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</si>
  <si>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</si>
  <si>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</si>
  <si>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</si>
  <si>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</si>
  <si>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</si>
  <si>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</si>
  <si>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</si>
  <si>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</si>
  <si>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</si>
  <si>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</si>
  <si>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</si>
  <si>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</si>
  <si>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</si>
  <si>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</si>
  <si>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</si>
  <si>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</si>
  <si>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</si>
  <si>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</si>
  <si>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</si>
  <si>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</si>
  <si>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</si>
  <si>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</si>
  <si>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</si>
  <si>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</si>
  <si>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</si>
  <si>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</si>
  <si>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</si>
  <si>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</si>
  <si>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</si>
  <si>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</si>
  <si>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</si>
  <si>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</si>
  <si>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</si>
  <si>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</si>
  <si>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</si>
  <si>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</si>
  <si>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</si>
  <si>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</si>
  <si>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</si>
  <si>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</si>
  <si>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</si>
  <si>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</si>
  <si>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</si>
  <si>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</si>
  <si>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</si>
  <si>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</si>
  <si>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</si>
  <si>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</si>
  <si>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</si>
  <si>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</si>
  <si>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</si>
  <si>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</si>
  <si>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</si>
  <si>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</si>
  <si>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</si>
  <si>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</si>
  <si>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</si>
  <si>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</si>
  <si>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</si>
  <si>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</si>
  <si>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</si>
  <si>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</si>
  <si>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</si>
  <si>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</si>
  <si>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</si>
  <si>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</si>
  <si>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</si>
  <si>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</si>
  <si>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</si>
  <si>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</si>
  <si>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</si>
  <si>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</si>
  <si>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</si>
  <si>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</si>
  <si>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</si>
  <si>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</si>
  <si>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</si>
  <si>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</si>
  <si>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</si>
  <si>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</si>
  <si>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</si>
  <si>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</si>
  <si>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</si>
  <si>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</si>
  <si>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</si>
  <si>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</si>
  <si>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</si>
  <si>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</si>
  <si>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</si>
  <si>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</si>
  <si>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</si>
  <si>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</si>
  <si>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</si>
  <si>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</si>
  <si>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</si>
  <si>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</si>
  <si>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</si>
  <si>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</si>
  <si>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</si>
  <si>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</si>
  <si>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</si>
  <si>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</si>
  <si>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</si>
  <si>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</si>
  <si>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</si>
  <si>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</si>
  <si>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</si>
  <si>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</si>
  <si>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</si>
  <si>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</si>
  <si>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</si>
  <si>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</si>
  <si>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</si>
  <si>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</si>
  <si>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</si>
  <si>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</si>
  <si>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</si>
  <si>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</si>
  <si>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</si>
  <si>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</si>
  <si>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</si>
  <si>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</si>
  <si>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</si>
  <si>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</si>
  <si>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</si>
  <si>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</si>
  <si>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</si>
  <si>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</si>
  <si>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</si>
  <si>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</si>
  <si>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</si>
  <si>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</si>
  <si>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</si>
  <si>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</si>
  <si>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</si>
  <si>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</si>
  <si>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</si>
  <si>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</si>
  <si>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</si>
  <si>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</si>
  <si>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</si>
  <si>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</si>
  <si>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</si>
  <si>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</si>
  <si>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</si>
  <si>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</si>
  <si>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</si>
  <si>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</si>
  <si>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</si>
  <si>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</si>
  <si>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</si>
  <si>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</si>
  <si>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</si>
  <si>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</si>
  <si>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</si>
  <si>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</si>
  <si>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</si>
  <si>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</si>
  <si>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</si>
  <si>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</si>
  <si>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</si>
  <si>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</si>
  <si>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</si>
  <si>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</si>
  <si>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</si>
  <si>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</si>
  <si>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</si>
  <si>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</si>
  <si>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</si>
  <si>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</si>
  <si>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</si>
  <si>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</si>
  <si>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</si>
  <si>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</si>
  <si>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</si>
  <si>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</si>
  <si>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</si>
  <si>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</si>
  <si>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</si>
  <si>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</si>
  <si>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</si>
  <si>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</si>
  <si>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</si>
  <si>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</si>
  <si>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</si>
  <si>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</si>
  <si>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</si>
  <si>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</si>
  <si>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</si>
  <si>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</si>
  <si>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</si>
  <si>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</si>
  <si>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</si>
  <si>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</si>
  <si>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</si>
  <si>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</si>
  <si>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</si>
  <si>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</si>
  <si>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</si>
  <si>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</si>
  <si>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</si>
  <si>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</si>
  <si>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</si>
  <si>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</si>
  <si>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</si>
  <si>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</si>
  <si>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</si>
  <si>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</si>
  <si>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</si>
  <si>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</si>
  <si>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</si>
  <si>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</si>
  <si>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</si>
  <si>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</si>
  <si>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</si>
  <si>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</si>
  <si>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</si>
  <si>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</si>
  <si>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</si>
  <si>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</si>
  <si>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</si>
  <si>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</si>
  <si>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</si>
  <si>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</si>
  <si>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</si>
  <si>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</si>
  <si>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</si>
  <si>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</si>
  <si>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</si>
  <si>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</si>
  <si>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</si>
  <si>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</si>
  <si>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</si>
  <si>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</si>
  <si>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</si>
  <si>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</si>
  <si>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</si>
  <si>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</si>
  <si>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</si>
  <si>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</si>
  <si>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</si>
  <si>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</si>
  <si>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</si>
  <si>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</si>
  <si>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</si>
  <si>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</si>
  <si>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</si>
  <si>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</si>
  <si>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</si>
  <si>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</si>
  <si>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</si>
  <si>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</si>
  <si>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</si>
  <si>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</si>
  <si>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</si>
  <si>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</si>
  <si>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</si>
  <si>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</si>
  <si>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</si>
  <si>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</si>
  <si>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</si>
  <si>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</si>
  <si>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</si>
  <si>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</si>
  <si>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</si>
  <si>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</si>
  <si>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</si>
  <si>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</si>
  <si>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</si>
  <si>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</si>
  <si>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</si>
  <si>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</si>
  <si>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</si>
  <si>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</si>
  <si>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</si>
  <si>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</si>
  <si>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</si>
  <si>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</si>
  <si>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</si>
  <si>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</si>
  <si>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</si>
  <si>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</si>
  <si>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</si>
  <si>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</si>
  <si>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</si>
  <si>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</si>
  <si>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</si>
  <si>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</si>
  <si>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</si>
  <si>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</si>
  <si>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</si>
  <si>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</si>
  <si>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</si>
  <si>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</si>
  <si>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</si>
  <si>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</si>
  <si>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</si>
  <si>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</si>
  <si>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</si>
  <si>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</si>
  <si>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</si>
  <si>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</si>
  <si>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</si>
  <si>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</si>
  <si>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</si>
  <si>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</si>
  <si>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</si>
  <si>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</si>
  <si>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</si>
  <si>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</si>
  <si>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</si>
  <si>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</si>
  <si>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</si>
  <si>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</si>
  <si>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</si>
  <si>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</si>
  <si>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</si>
  <si>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</si>
  <si>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</si>
  <si>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</si>
  <si>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</si>
  <si>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</si>
  <si>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</si>
  <si>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</si>
  <si>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</si>
  <si>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</si>
  <si>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</si>
  <si>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</si>
  <si>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</si>
  <si>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</si>
  <si>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</si>
  <si>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</si>
  <si>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</si>
  <si>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</si>
  <si>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</si>
  <si>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</si>
  <si>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</si>
  <si>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</si>
  <si>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</si>
  <si>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</si>
  <si>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</si>
  <si>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</si>
  <si>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</si>
  <si>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</si>
  <si>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</si>
  <si>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</si>
  <si>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</si>
  <si>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</si>
  <si>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</si>
  <si>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</si>
  <si>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</si>
  <si>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</si>
  <si>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</si>
  <si>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</si>
  <si>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</si>
  <si>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</si>
  <si>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</si>
  <si>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</si>
  <si>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</si>
  <si>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</si>
  <si>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</si>
  <si>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</si>
  <si>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</si>
  <si>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</si>
  <si>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</si>
  <si>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</si>
  <si>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</si>
  <si>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</si>
  <si>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</si>
  <si>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</si>
  <si>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</si>
  <si>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</si>
  <si>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</si>
  <si>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</si>
  <si>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</si>
  <si>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</si>
  <si>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</si>
  <si>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</si>
  <si>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</si>
  <si>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</si>
  <si>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</si>
  <si>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</si>
  <si>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</si>
  <si>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</si>
  <si>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</si>
  <si>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</si>
  <si>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</si>
  <si>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</si>
  <si>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</si>
  <si>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</si>
  <si>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</si>
  <si>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</si>
  <si>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</si>
  <si>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</si>
  <si>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</si>
  <si>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</si>
  <si>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</si>
  <si>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</si>
  <si>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</si>
  <si>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</si>
  <si>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</si>
  <si>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</si>
  <si>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</si>
  <si>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</si>
  <si>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</si>
  <si>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</si>
  <si>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</si>
  <si>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</si>
  <si>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</si>
  <si>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</si>
  <si>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</si>
  <si>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</si>
  <si>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</si>
  <si>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</si>
  <si>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</si>
  <si>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</si>
  <si>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</si>
  <si>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</si>
  <si>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</si>
  <si>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</si>
  <si>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</si>
  <si>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</si>
  <si>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</si>
  <si>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</si>
  <si>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</si>
  <si>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</si>
  <si>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</si>
  <si>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</si>
  <si>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</si>
  <si>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</si>
  <si>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</si>
  <si>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</si>
  <si>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</si>
  <si>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</si>
  <si>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</si>
  <si>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</si>
  <si>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</si>
  <si>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</si>
  <si>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</si>
  <si>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</si>
  <si>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</si>
  <si>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</si>
  <si>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</si>
  <si>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</si>
  <si>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</si>
  <si>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</si>
  <si>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</si>
  <si>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</si>
  <si>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</si>
  <si>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</si>
  <si>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</si>
  <si>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</si>
  <si>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</si>
  <si>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</si>
  <si>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</si>
  <si>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</si>
  <si>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</si>
  <si>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</si>
  <si>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</si>
  <si>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</si>
  <si>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</si>
  <si>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</si>
  <si>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</si>
  <si>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</si>
  <si>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</si>
  <si>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</si>
  <si>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</si>
  <si>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</si>
  <si>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</si>
  <si>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</si>
  <si>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</si>
  <si>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</si>
  <si>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</si>
  <si>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</si>
  <si>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</si>
  <si>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</si>
  <si>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</si>
  <si>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</si>
  <si>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</si>
  <si>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</si>
  <si>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</si>
  <si>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</si>
  <si>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</si>
  <si>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</si>
  <si>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</si>
  <si>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</si>
  <si>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</si>
  <si>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</si>
  <si>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</si>
  <si>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</si>
  <si>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</si>
  <si>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</si>
  <si>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</si>
  <si>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</si>
  <si>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</si>
  <si>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</si>
  <si>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</si>
  <si>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</si>
  <si>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</si>
  <si>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</si>
  <si>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</si>
  <si>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</si>
  <si>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</si>
  <si>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</si>
  <si>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</si>
  <si>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</si>
  <si>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</si>
  <si>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</si>
  <si>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</si>
  <si>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</si>
  <si>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</si>
  <si>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</si>
  <si>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</si>
  <si>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</si>
  <si>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</si>
  <si>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</si>
  <si>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</si>
  <si>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</si>
  <si>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</si>
  <si>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</si>
  <si>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</si>
  <si>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</si>
  <si>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</si>
  <si>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</si>
  <si>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</si>
  <si>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</si>
  <si>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</si>
  <si>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</si>
  <si>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</si>
  <si>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</si>
  <si>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</si>
  <si>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</si>
  <si>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</si>
  <si>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</si>
  <si>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</si>
  <si>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</si>
  <si>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</si>
  <si>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</si>
  <si>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</si>
  <si>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</si>
  <si>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</si>
  <si>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</si>
  <si>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</si>
  <si>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</si>
  <si>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</si>
  <si>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</si>
  <si>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</si>
  <si>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</si>
  <si>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</si>
  <si>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</si>
  <si>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</si>
  <si>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</si>
  <si>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</si>
  <si>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</si>
  <si>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</si>
  <si>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</si>
  <si>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</si>
  <si>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</si>
  <si>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</si>
  <si>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</si>
  <si>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</si>
  <si>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</si>
  <si>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</si>
  <si>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</si>
  <si>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</si>
  <si>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</si>
  <si>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</si>
  <si>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</si>
  <si>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</si>
  <si>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</si>
  <si>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</si>
  <si>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</si>
  <si>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</si>
  <si>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</si>
  <si>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</si>
  <si>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</si>
  <si>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</si>
  <si>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</si>
  <si>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</si>
  <si>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</si>
  <si>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</si>
  <si>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</si>
  <si>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</si>
  <si>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</si>
  <si>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</si>
  <si>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</si>
  <si>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</si>
  <si>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</si>
  <si>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</si>
  <si>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</si>
  <si>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</si>
  <si>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</si>
  <si>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</si>
  <si>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</si>
  <si>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</si>
  <si>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</si>
  <si>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</si>
  <si>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</si>
  <si>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</si>
  <si>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</si>
  <si>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</si>
  <si>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</si>
  <si>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</si>
  <si>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</si>
  <si>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</si>
  <si>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</si>
  <si>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</si>
  <si>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</si>
  <si>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</si>
  <si>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</si>
  <si>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</si>
  <si>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</si>
  <si>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</si>
  <si>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</si>
  <si>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</si>
  <si>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</si>
  <si>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</si>
  <si>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</si>
  <si>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</si>
  <si>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</si>
  <si>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</si>
  <si>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</si>
  <si>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</si>
  <si>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</si>
  <si>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</si>
  <si>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</si>
  <si>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</si>
  <si>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</si>
  <si>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</si>
  <si>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</si>
  <si>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</si>
  <si>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</si>
  <si>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</si>
  <si>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</si>
  <si>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</si>
  <si>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</si>
  <si>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</si>
  <si>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</si>
  <si>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</si>
  <si>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</si>
  <si>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</si>
  <si>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</si>
  <si>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</si>
  <si>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</si>
  <si>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</si>
  <si>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</si>
  <si>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</si>
  <si>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</si>
  <si>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</si>
  <si>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</si>
  <si>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</si>
  <si>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</si>
  <si>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</si>
  <si>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</si>
  <si>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</si>
  <si>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</si>
  <si>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</si>
  <si>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</si>
  <si>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</si>
  <si>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</si>
  <si>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</si>
  <si>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</si>
  <si>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</si>
  <si>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</si>
  <si>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</si>
  <si>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</si>
  <si>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</si>
  <si>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</si>
  <si>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</si>
  <si>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</si>
  <si>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</si>
  <si>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</si>
  <si>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</si>
  <si>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</si>
  <si>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</si>
  <si>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</si>
  <si>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</si>
  <si>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</si>
  <si>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</si>
  <si>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</si>
  <si>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</si>
  <si>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</si>
  <si>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</si>
  <si>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</si>
  <si>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</si>
  <si>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</si>
  <si>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</si>
  <si>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</si>
  <si>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</si>
  <si>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</si>
  <si>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</si>
  <si>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</si>
  <si>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</si>
  <si>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</si>
  <si>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</si>
  <si>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</si>
  <si>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</si>
  <si>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</si>
  <si>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</si>
  <si>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</si>
  <si>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</si>
  <si>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</si>
  <si>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</si>
  <si>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</si>
  <si>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</si>
  <si>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</si>
  <si>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</si>
  <si>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</si>
  <si>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</si>
  <si>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</si>
  <si>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</si>
  <si>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</si>
  <si>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</si>
  <si>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</si>
  <si>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</si>
  <si>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</si>
  <si>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</si>
  <si>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</si>
  <si>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</si>
  <si>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</si>
  <si>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</si>
  <si>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</si>
  <si>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</si>
  <si>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</si>
  <si>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</si>
  <si>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</si>
  <si>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</si>
  <si>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</si>
  <si>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</si>
  <si>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</si>
  <si>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</si>
  <si>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</si>
  <si>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</si>
  <si>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</si>
  <si>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</si>
  <si>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</si>
  <si>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</si>
  <si>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</si>
  <si>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</si>
  <si>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</si>
  <si>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</si>
  <si>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</si>
  <si>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</si>
  <si>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</si>
  <si>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</si>
  <si>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</si>
  <si>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</si>
  <si>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</si>
  <si>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</si>
  <si>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</si>
  <si>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</si>
  <si>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</si>
  <si>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</si>
  <si>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</si>
  <si>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</si>
  <si>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</si>
  <si>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</si>
  <si>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</si>
  <si>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</si>
  <si>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</si>
  <si>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</si>
  <si>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</si>
  <si>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</si>
  <si>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</si>
  <si>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</si>
  <si>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</si>
  <si>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</si>
  <si>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</si>
  <si>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</si>
  <si>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</si>
  <si>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</si>
  <si>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</si>
  <si>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</si>
  <si>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</si>
  <si>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</si>
  <si>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</si>
  <si>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</si>
  <si>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</si>
  <si>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</si>
  <si>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</si>
  <si>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</si>
  <si>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</si>
  <si>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</si>
  <si>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</si>
  <si>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</si>
  <si>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</si>
  <si>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</si>
  <si>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</si>
  <si>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</si>
  <si>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</si>
  <si>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</si>
  <si>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</si>
  <si>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</si>
  <si>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</si>
  <si>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</si>
  <si>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</si>
  <si>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</si>
  <si>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</si>
  <si>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</si>
  <si>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</si>
  <si>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</si>
  <si>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</si>
  <si>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</si>
  <si>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</si>
  <si>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</si>
  <si>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</si>
  <si>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</si>
  <si>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</si>
  <si>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</si>
  <si>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</si>
  <si>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</si>
  <si>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</si>
  <si>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</si>
  <si>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</si>
  <si>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</si>
  <si>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</si>
  <si>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</si>
  <si>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</si>
  <si>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</si>
  <si>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</si>
  <si>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</si>
  <si>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</si>
  <si>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</si>
  <si>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</si>
  <si>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</si>
  <si>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</si>
  <si>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</si>
  <si>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</si>
  <si>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</si>
  <si>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</si>
  <si>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</si>
  <si>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</si>
  <si>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</si>
  <si>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</si>
  <si>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</si>
  <si>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</si>
  <si>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</si>
  <si>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</si>
  <si>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</si>
  <si>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</si>
  <si>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</si>
  <si>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</si>
  <si>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</si>
  <si>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</si>
  <si>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</si>
  <si>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</si>
  <si>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</si>
  <si>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</si>
  <si>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</si>
  <si>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</si>
  <si>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</si>
  <si>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</si>
  <si>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</si>
  <si>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</si>
  <si>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</si>
  <si>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</si>
  <si>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</si>
  <si>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</si>
  <si>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</si>
  <si>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</si>
  <si>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</si>
  <si>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</si>
  <si>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</si>
  <si>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</si>
  <si>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</si>
  <si>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</si>
  <si>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</si>
  <si>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</si>
  <si>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</si>
  <si>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</si>
  <si>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</si>
  <si>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</si>
  <si>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</si>
  <si>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</si>
  <si>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</si>
  <si>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</si>
  <si>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</si>
  <si>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</si>
  <si>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</si>
  <si>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</si>
  <si>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</si>
  <si>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</si>
  <si>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</si>
  <si>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</si>
  <si>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</si>
  <si>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</si>
  <si>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</si>
  <si>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</si>
  <si>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</si>
  <si>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</si>
  <si>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</si>
  <si>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</si>
  <si>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</si>
  <si>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</si>
  <si>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</si>
  <si>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</si>
  <si>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</si>
  <si>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</si>
  <si>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</si>
  <si>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</si>
  <si>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</si>
  <si>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</si>
  <si>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</si>
  <si>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</si>
  <si>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</si>
  <si>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</si>
  <si>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</si>
  <si>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</si>
  <si>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</si>
  <si>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</si>
  <si>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</si>
  <si>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</si>
  <si>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</si>
  <si>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</si>
  <si>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</si>
  <si>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</si>
  <si>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</si>
  <si>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</si>
  <si>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</si>
  <si>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</si>
  <si>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</si>
  <si>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</si>
  <si>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</si>
  <si>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</si>
  <si>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</si>
  <si>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</si>
  <si>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</si>
  <si>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</si>
  <si>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</si>
  <si>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</si>
  <si>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</si>
  <si>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</si>
  <si>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</si>
  <si>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</si>
  <si>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</si>
  <si>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</si>
  <si>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</si>
  <si>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</si>
  <si>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</si>
  <si>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</si>
  <si>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</si>
  <si>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</si>
  <si>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</si>
  <si>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</si>
  <si>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</si>
  <si>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</si>
  <si>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</si>
  <si>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</si>
  <si>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</si>
  <si>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</si>
  <si>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</si>
  <si>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</si>
  <si>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</si>
  <si>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</si>
  <si>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</si>
  <si>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</si>
  <si>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</si>
  <si>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</si>
  <si>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</si>
  <si>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</si>
  <si>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</si>
  <si>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</si>
  <si>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</si>
  <si>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</si>
  <si>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</si>
  <si>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</si>
  <si>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</si>
  <si>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</si>
  <si>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</si>
  <si>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</si>
  <si>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</si>
  <si>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</si>
  <si>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</si>
  <si>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</si>
  <si>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</si>
  <si>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</si>
  <si>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</si>
  <si>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</si>
  <si>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</si>
  <si>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</si>
  <si>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</si>
  <si>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</si>
  <si>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</si>
  <si>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</si>
  <si>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</si>
  <si>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</si>
  <si>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</si>
  <si>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</si>
  <si>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</si>
  <si>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</si>
  <si>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</si>
  <si>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</si>
  <si>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</si>
  <si>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</si>
  <si>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</si>
  <si>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</si>
  <si>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</si>
  <si>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</si>
  <si>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</si>
  <si>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</si>
  <si>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</si>
  <si>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</si>
  <si>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</si>
  <si>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</si>
  <si>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</si>
  <si>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</si>
  <si>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</si>
  <si>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</si>
  <si>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</si>
  <si>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</si>
  <si>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</si>
  <si>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</si>
  <si>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</si>
  <si>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</si>
  <si>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</si>
  <si>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</si>
  <si>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</si>
  <si>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</si>
  <si>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</si>
  <si>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</si>
  <si>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</si>
  <si>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</si>
  <si>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</si>
  <si>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</si>
  <si>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</si>
  <si>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</si>
  <si>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</si>
  <si>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</si>
  <si>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</si>
  <si>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</si>
  <si>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</si>
  <si>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</si>
  <si>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</si>
  <si>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</si>
  <si>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</si>
  <si>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</si>
  <si>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</si>
  <si>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</si>
  <si>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</si>
  <si>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</si>
  <si>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</si>
  <si>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</si>
  <si>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</si>
  <si>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</si>
  <si>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</si>
  <si>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</si>
  <si>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</si>
  <si>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</si>
  <si>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</si>
  <si>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</si>
  <si>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</si>
  <si>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</si>
  <si>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</si>
  <si>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</si>
  <si>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</si>
  <si>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</si>
  <si>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</si>
  <si>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</si>
  <si>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</si>
  <si>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</si>
  <si>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</si>
  <si>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</si>
  <si>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</si>
  <si>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</si>
  <si>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</si>
  <si>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</si>
  <si>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</si>
  <si>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</si>
  <si>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</si>
  <si>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</si>
  <si>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</si>
  <si>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</si>
  <si>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</si>
  <si>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</si>
  <si>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</si>
  <si>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</si>
  <si>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</si>
  <si>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</si>
  <si>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</si>
  <si>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</si>
  <si>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</si>
  <si>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</si>
  <si>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</si>
  <si>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</si>
  <si>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</si>
  <si>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</si>
  <si>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</si>
  <si>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</si>
  <si>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</si>
  <si>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</si>
  <si>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</si>
  <si>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</si>
  <si>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</si>
  <si>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</si>
  <si>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</si>
  <si>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</si>
  <si>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</si>
  <si>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</si>
  <si>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</si>
  <si>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</si>
  <si>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</si>
  <si>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</si>
  <si>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</si>
  <si>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</si>
  <si>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</si>
  <si>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</si>
  <si>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</si>
  <si>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</si>
  <si>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</si>
  <si>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</si>
  <si>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</si>
  <si>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</si>
  <si>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</si>
  <si>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</si>
  <si>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</si>
  <si>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</si>
  <si>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</si>
  <si>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</si>
  <si>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</si>
  <si>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</si>
  <si>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</si>
  <si>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</si>
  <si>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</si>
  <si>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</si>
  <si>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</si>
  <si>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</si>
  <si>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</si>
  <si>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</si>
  <si>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</si>
  <si>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</si>
  <si>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</si>
  <si>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</si>
  <si>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</si>
  <si>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</si>
  <si>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</si>
  <si>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</si>
  <si>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</si>
  <si>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</si>
  <si>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</si>
  <si>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</si>
  <si>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</si>
  <si>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</si>
  <si>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</si>
  <si>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</si>
  <si>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</si>
  <si>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</si>
  <si>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</si>
  <si>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</si>
  <si>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</si>
  <si>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</si>
  <si>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</si>
  <si>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</si>
  <si>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</si>
  <si>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</si>
  <si>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</si>
  <si>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</si>
  <si>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</si>
  <si>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</si>
  <si>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</si>
  <si>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</si>
  <si>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</si>
  <si>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</si>
  <si>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</si>
  <si>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</si>
  <si>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</si>
  <si>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</si>
  <si>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</si>
  <si>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</si>
  <si>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</si>
  <si>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</si>
  <si>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</si>
  <si>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</si>
  <si>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</si>
  <si>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</si>
  <si>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</si>
  <si>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</si>
  <si>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</si>
  <si>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</si>
  <si>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</si>
  <si>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</si>
  <si>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</si>
  <si>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</si>
  <si>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</si>
  <si>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</si>
  <si>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</si>
  <si>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</si>
  <si>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</si>
  <si>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</si>
  <si>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</si>
  <si>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</si>
  <si>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</si>
  <si>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</si>
  <si>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</si>
  <si>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</si>
  <si>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</si>
  <si>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</si>
  <si>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</si>
  <si>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</si>
  <si>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</si>
  <si>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</si>
  <si>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</si>
  <si>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</si>
  <si>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</si>
  <si>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</si>
  <si>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</si>
  <si>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</si>
  <si>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</si>
  <si>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</si>
  <si>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</si>
  <si>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</si>
  <si>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</si>
  <si>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</si>
  <si>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</si>
  <si>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</si>
  <si>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</si>
  <si>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</si>
  <si>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</si>
  <si>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</si>
  <si>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</si>
  <si>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</si>
  <si>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</si>
  <si>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</si>
  <si>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</si>
  <si>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</si>
  <si>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</si>
  <si>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</si>
  <si>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</si>
  <si>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</si>
  <si>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</si>
  <si>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</si>
  <si>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</si>
  <si>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</si>
  <si>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</si>
  <si>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</si>
  <si>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</si>
  <si>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</si>
  <si>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</si>
  <si>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</si>
  <si>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</si>
  <si>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</si>
  <si>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</si>
  <si>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</si>
  <si>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</si>
  <si>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</si>
  <si>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</si>
  <si>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</si>
  <si>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</si>
  <si>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</si>
  <si>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</si>
  <si>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</si>
  <si>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</si>
  <si>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</si>
  <si>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</si>
  <si>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</si>
  <si>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</si>
  <si>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</si>
  <si>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</si>
  <si>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</si>
  <si>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</si>
  <si>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</si>
  <si>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</si>
  <si>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</si>
  <si>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</si>
  <si>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</si>
  <si>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</si>
  <si>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</si>
  <si>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</si>
  <si>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</si>
  <si>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</si>
  <si>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</si>
  <si>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</si>
  <si>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</si>
  <si>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</si>
  <si>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</si>
  <si>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</si>
  <si>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</si>
  <si>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</si>
  <si>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</si>
  <si>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</si>
  <si>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</si>
  <si>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</si>
  <si>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</si>
  <si>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</si>
  <si>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</si>
  <si>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</si>
  <si>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</si>
  <si>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</si>
  <si>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</si>
  <si>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</si>
  <si>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</si>
  <si>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</si>
  <si>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</si>
  <si>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</si>
  <si>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</si>
  <si>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</si>
  <si>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</si>
  <si>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</si>
  <si>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</si>
  <si>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</si>
  <si>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</si>
  <si>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</si>
  <si>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</si>
  <si>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</si>
  <si>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</si>
  <si>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</si>
  <si>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</si>
  <si>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</si>
  <si>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</si>
  <si>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</si>
  <si>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</si>
  <si>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</si>
  <si>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</si>
  <si>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</si>
  <si>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</si>
  <si>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</si>
  <si>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</si>
  <si>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</si>
  <si>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</si>
  <si>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</si>
  <si>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</si>
  <si>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</si>
  <si>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</si>
  <si>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</si>
  <si>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</si>
  <si>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</si>
  <si>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</si>
  <si>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</si>
  <si>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</si>
  <si>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</si>
  <si>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</si>
  <si>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</si>
  <si>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</si>
  <si>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</si>
  <si>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</si>
  <si>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</si>
  <si>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</si>
  <si>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</si>
  <si>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</si>
  <si>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</si>
  <si>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</si>
  <si>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</si>
  <si>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</si>
  <si>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</si>
  <si>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</si>
  <si>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</si>
  <si>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</si>
  <si>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</si>
  <si>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</si>
  <si>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</si>
  <si>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</si>
  <si>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</si>
  <si>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</si>
  <si>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</si>
  <si>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</si>
  <si>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</si>
  <si>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</si>
  <si>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</si>
  <si>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</si>
  <si>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</si>
  <si>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</si>
  <si>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</si>
  <si>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</si>
  <si>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</si>
  <si>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</si>
  <si>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</si>
  <si>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</si>
  <si>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</si>
  <si>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</si>
  <si>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</si>
  <si>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</si>
  <si>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</si>
  <si>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</si>
  <si>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</si>
  <si>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</si>
  <si>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</si>
  <si>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</si>
  <si>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</si>
  <si>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</si>
  <si>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</si>
  <si>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</si>
  <si>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</si>
  <si>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</si>
  <si>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</si>
  <si>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</si>
  <si>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</si>
  <si>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</si>
  <si>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</si>
  <si>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</si>
  <si>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</si>
  <si>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</si>
  <si>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</si>
  <si>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</si>
  <si>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</si>
  <si>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</si>
  <si>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</si>
  <si>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</si>
  <si>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</si>
  <si>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</si>
  <si>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</si>
  <si>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</si>
  <si>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</si>
  <si>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</si>
  <si>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</si>
  <si>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</si>
  <si>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</si>
  <si>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</si>
  <si>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</si>
  <si>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</si>
  <si>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</si>
  <si>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</si>
  <si>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</si>
  <si>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</si>
  <si>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</si>
  <si>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</si>
  <si>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</si>
  <si>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</si>
  <si>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</si>
  <si>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</si>
  <si>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</si>
  <si>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</si>
  <si>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</si>
  <si>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</si>
  <si>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</si>
  <si>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</si>
  <si>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</si>
  <si>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</si>
  <si>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</si>
  <si>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</si>
  <si>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</si>
  <si>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</si>
  <si>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</si>
  <si>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</si>
  <si>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</si>
  <si>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</si>
  <si>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</si>
  <si>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</si>
  <si>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</si>
  <si>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</si>
  <si>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</si>
  <si>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</si>
  <si>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</si>
  <si>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</si>
  <si>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</si>
  <si>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</si>
  <si>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</si>
  <si>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</si>
  <si>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</si>
  <si>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</si>
  <si>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</si>
  <si>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</si>
  <si>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</si>
  <si>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</si>
  <si>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</si>
  <si>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</si>
  <si>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</si>
  <si>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</si>
  <si>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</si>
  <si>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</si>
  <si>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</si>
  <si>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</si>
  <si>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</si>
  <si>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</si>
  <si>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</si>
  <si>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</si>
  <si>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</si>
  <si>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</si>
  <si>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</si>
  <si>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</si>
  <si>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</si>
  <si>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</si>
  <si>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</si>
  <si>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</si>
  <si>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</si>
  <si>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</si>
  <si>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</si>
  <si>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</si>
  <si>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</si>
  <si>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</si>
  <si>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</si>
  <si>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</si>
  <si>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</si>
  <si>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</si>
  <si>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</si>
  <si>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</si>
  <si>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</si>
  <si>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</si>
  <si>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</si>
  <si>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</si>
  <si>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</si>
  <si>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</si>
  <si>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</si>
  <si>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</si>
  <si>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</si>
  <si>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</si>
  <si>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</si>
  <si>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</si>
  <si>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</si>
  <si>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</si>
  <si>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</si>
  <si>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</si>
  <si>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</si>
  <si>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</si>
  <si>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</si>
  <si>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</si>
  <si>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</si>
  <si>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</si>
  <si>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</si>
  <si>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</si>
  <si>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</si>
  <si>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</si>
  <si>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</si>
  <si>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</si>
  <si>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</si>
  <si>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</si>
  <si>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</si>
  <si>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</si>
  <si>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</si>
  <si>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</si>
  <si>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</si>
  <si>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</si>
  <si>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</si>
  <si>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</si>
  <si>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</si>
  <si>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</si>
  <si>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</si>
  <si>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</si>
  <si>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</si>
  <si>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</si>
  <si>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</si>
  <si>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</si>
  <si>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</si>
  <si>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</si>
  <si>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</si>
  <si>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</si>
  <si>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</si>
  <si>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</si>
  <si>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</si>
  <si>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</si>
  <si>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</si>
  <si>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</si>
  <si>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</si>
  <si>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</si>
  <si>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</si>
  <si>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</si>
  <si>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</si>
  <si>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</si>
  <si>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</si>
  <si>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</si>
  <si>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</si>
  <si>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</si>
  <si>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</si>
  <si>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</si>
  <si>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</si>
  <si>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</si>
  <si>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</si>
  <si>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</si>
  <si>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</si>
  <si>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</si>
  <si>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</si>
  <si>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</si>
  <si>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</si>
  <si>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</si>
  <si>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</si>
  <si>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</si>
  <si>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</si>
  <si>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</si>
  <si>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</si>
  <si>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</si>
  <si>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</si>
  <si>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</si>
  <si>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</si>
  <si>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</si>
  <si>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</si>
  <si>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</si>
  <si>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</si>
  <si>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</si>
  <si>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</si>
  <si>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</si>
  <si>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</si>
  <si>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</si>
  <si>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</si>
  <si>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</si>
  <si>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</si>
  <si>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</si>
  <si>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</si>
  <si>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</si>
  <si>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</si>
  <si>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</si>
  <si>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</si>
  <si>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</si>
  <si>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</si>
  <si>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</si>
  <si>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</si>
  <si>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</si>
  <si>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</si>
  <si>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</si>
  <si>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</si>
  <si>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</si>
  <si>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</si>
  <si>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</si>
  <si>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</si>
  <si>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</si>
  <si>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</si>
  <si>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</si>
  <si>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</si>
  <si>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</si>
  <si>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</si>
  <si>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</si>
  <si>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</si>
  <si>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</si>
  <si>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</si>
  <si>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</si>
  <si>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</si>
  <si>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</si>
  <si>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</si>
  <si>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</si>
  <si>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</si>
  <si>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</si>
  <si>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</si>
  <si>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</si>
  <si>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</si>
  <si>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</si>
  <si>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</si>
  <si>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</si>
  <si>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</si>
  <si>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</si>
  <si>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</si>
  <si>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</si>
  <si>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</si>
  <si>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</si>
  <si>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</si>
  <si>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</si>
  <si>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</si>
  <si>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</si>
  <si>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</si>
  <si>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</si>
  <si>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</si>
  <si>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</si>
  <si>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</si>
  <si>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</si>
  <si>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</si>
  <si>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</si>
  <si>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</si>
  <si>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</si>
  <si>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</si>
  <si>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</si>
  <si>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</si>
  <si>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</si>
  <si>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</si>
  <si>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</si>
  <si>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</si>
  <si>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</si>
  <si>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</si>
  <si>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</si>
  <si>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</si>
  <si>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</si>
  <si>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</si>
  <si>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</si>
  <si>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</si>
  <si>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</si>
  <si>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</si>
  <si>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</si>
  <si>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</si>
  <si>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</si>
  <si>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</si>
  <si>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</si>
  <si>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</si>
  <si>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</si>
  <si>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</si>
  <si>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</si>
  <si>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</si>
  <si>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</si>
  <si>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</si>
  <si>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</si>
  <si>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</si>
  <si>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</si>
  <si>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</si>
  <si>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</si>
  <si>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</si>
  <si>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</si>
  <si>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</si>
  <si>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</si>
  <si>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</si>
  <si>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</si>
  <si>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</si>
  <si>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</si>
  <si>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</si>
  <si>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</si>
  <si>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</si>
  <si>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</si>
  <si>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</si>
  <si>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</si>
  <si>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</si>
  <si>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</si>
  <si>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</si>
  <si>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</si>
  <si>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</si>
  <si>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</si>
  <si>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</si>
  <si>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</si>
  <si>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</si>
  <si>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</si>
  <si>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</si>
  <si>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</si>
  <si>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</si>
  <si>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</si>
  <si>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</si>
  <si>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</si>
  <si>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</si>
  <si>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</si>
  <si>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</si>
  <si>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</si>
  <si>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</si>
  <si>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</si>
  <si>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</si>
  <si>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</si>
  <si>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</si>
  <si>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</si>
  <si>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</si>
  <si>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</si>
  <si>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</si>
  <si>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</si>
  <si>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</si>
  <si>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</si>
  <si>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</si>
  <si>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</si>
  <si>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</si>
  <si>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</si>
  <si>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</si>
  <si>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</si>
  <si>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</si>
  <si>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</si>
  <si>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</si>
  <si>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</si>
  <si>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</si>
  <si>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</si>
  <si>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</si>
  <si>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</si>
  <si>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</si>
  <si>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</si>
  <si>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</si>
  <si>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</si>
  <si>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</si>
  <si>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</si>
  <si>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</si>
  <si>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</si>
  <si>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</si>
  <si>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</si>
  <si>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</si>
  <si>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</si>
  <si>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</si>
  <si>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</si>
  <si>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</si>
  <si>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</si>
  <si>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</si>
  <si>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</si>
  <si>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</si>
  <si>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</si>
  <si>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</si>
  <si>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</si>
  <si>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</si>
  <si>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</si>
  <si>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</si>
  <si>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</si>
  <si>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</si>
  <si>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</si>
  <si>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</si>
  <si>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</si>
  <si>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</si>
  <si>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</si>
  <si>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</si>
  <si>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</si>
  <si>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</si>
  <si>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</si>
  <si>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</si>
  <si>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</si>
  <si>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</si>
  <si>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</si>
  <si>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</si>
  <si>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</si>
  <si>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</si>
  <si>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</si>
  <si>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</si>
  <si>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</si>
  <si>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</si>
  <si>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</si>
  <si>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</si>
  <si>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</si>
  <si>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</si>
  <si>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</si>
  <si>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</si>
  <si>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</si>
  <si>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</si>
  <si>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</si>
  <si>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</si>
  <si>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</si>
  <si>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</si>
  <si>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</si>
  <si>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</si>
  <si>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</si>
  <si>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</si>
  <si>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</si>
  <si>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</si>
  <si>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</si>
  <si>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</si>
  <si>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</si>
  <si>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</si>
  <si>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</si>
  <si>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</si>
  <si>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</si>
  <si>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</si>
  <si>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</si>
  <si>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</si>
  <si>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</si>
  <si>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</si>
  <si>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</si>
  <si>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</si>
  <si>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</si>
  <si>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</si>
  <si>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</si>
  <si>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</si>
  <si>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</si>
  <si>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</si>
  <si>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</si>
  <si>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</si>
  <si>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</si>
  <si>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</si>
  <si>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</si>
  <si>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</si>
  <si>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</si>
  <si>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</si>
  <si>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</si>
  <si>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</si>
  <si>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</si>
  <si>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</si>
  <si>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</si>
  <si>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</si>
  <si>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</si>
  <si>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</si>
  <si>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</si>
  <si>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</si>
  <si>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</si>
  <si>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</si>
  <si>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</si>
  <si>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</si>
  <si>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</si>
  <si>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</si>
  <si>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</si>
  <si>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</si>
  <si>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</si>
  <si>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</si>
  <si>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</si>
  <si>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</si>
  <si>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</si>
  <si>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</si>
  <si>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</si>
  <si>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</si>
  <si>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</si>
  <si>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</si>
  <si>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</si>
  <si>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</si>
  <si>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</si>
  <si>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</si>
  <si>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</si>
  <si>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</si>
  <si>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</si>
  <si>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</si>
  <si>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</si>
  <si>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</si>
  <si>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</si>
  <si>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</si>
  <si>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</si>
  <si>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</si>
  <si>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</si>
  <si>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</si>
  <si>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</si>
  <si>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</si>
  <si>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</si>
  <si>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</si>
  <si>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</si>
  <si>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</si>
  <si>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</si>
  <si>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</si>
  <si>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</si>
  <si>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</si>
  <si>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</si>
  <si>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</si>
  <si>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</si>
  <si>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</si>
  <si>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</si>
  <si>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</si>
  <si>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</si>
  <si>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</si>
  <si>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</si>
  <si>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</si>
  <si>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</si>
  <si>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</si>
  <si>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</si>
  <si>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</si>
  <si>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</si>
  <si>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</si>
  <si>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</si>
  <si>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</si>
  <si>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</si>
  <si>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</si>
  <si>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</si>
  <si>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</si>
  <si>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</si>
  <si>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</si>
  <si>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</si>
  <si>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</si>
  <si>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</si>
  <si>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</si>
  <si>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</si>
  <si>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</si>
  <si>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</si>
  <si>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</si>
  <si>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</si>
  <si>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</si>
  <si>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</si>
  <si>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</si>
  <si>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</si>
  <si>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</si>
  <si>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</si>
  <si>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</si>
  <si>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</si>
  <si>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</si>
  <si>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</si>
  <si>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</si>
  <si>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</si>
  <si>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</si>
  <si>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</si>
  <si>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</si>
  <si>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</si>
  <si>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</si>
  <si>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</si>
  <si>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</si>
  <si>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</si>
  <si>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</si>
  <si>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</si>
  <si>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</si>
  <si>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</si>
  <si>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</si>
  <si>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</si>
  <si>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</si>
  <si>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</si>
  <si>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</si>
  <si>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</si>
  <si>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</si>
  <si>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</si>
  <si>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</si>
  <si>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</si>
  <si>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</si>
  <si>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</si>
  <si>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</si>
  <si>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</si>
  <si>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</si>
  <si>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</si>
  <si>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</si>
  <si>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</si>
  <si>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</si>
  <si>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</si>
  <si>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</si>
  <si>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</si>
  <si>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</si>
  <si>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</si>
  <si>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</si>
  <si>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</si>
  <si>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</si>
  <si>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</si>
  <si>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</si>
  <si>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</si>
  <si>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</si>
  <si>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</si>
  <si>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</si>
  <si>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</si>
  <si>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</si>
  <si>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</si>
  <si>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</si>
  <si>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</si>
  <si>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</si>
  <si>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</si>
  <si>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</si>
  <si>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</si>
  <si>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</si>
  <si>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</si>
  <si>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</si>
  <si>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</si>
  <si>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</si>
  <si>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</si>
  <si>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</si>
  <si>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</si>
  <si>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</si>
  <si>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</si>
  <si>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</si>
  <si>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</si>
  <si>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</si>
  <si>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</si>
  <si>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</si>
  <si>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</si>
  <si>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</si>
  <si>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</si>
  <si>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</si>
  <si>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</si>
  <si>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</si>
  <si>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</si>
  <si>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</si>
  <si>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</si>
  <si>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</si>
  <si>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</si>
  <si>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</si>
  <si>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</si>
  <si>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</si>
  <si>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</si>
  <si>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</si>
  <si>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</si>
  <si>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</si>
  <si>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</si>
  <si>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</si>
  <si>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</si>
  <si>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</si>
  <si>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</si>
  <si>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</si>
  <si>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</si>
  <si>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</si>
  <si>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</si>
  <si>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</si>
  <si>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</si>
  <si>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</si>
  <si>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</si>
  <si>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</si>
  <si>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</si>
  <si>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</si>
  <si>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</si>
  <si>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</si>
  <si>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</si>
  <si>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</si>
  <si>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</si>
  <si>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</si>
  <si>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</si>
  <si>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</si>
  <si>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</si>
  <si>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</si>
  <si>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</si>
  <si>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</si>
  <si>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</si>
  <si>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</si>
  <si>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</si>
  <si>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</si>
  <si>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</si>
  <si>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</si>
  <si>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</si>
  <si>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</si>
  <si>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</si>
  <si>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</si>
  <si>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</si>
  <si>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</si>
  <si>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</si>
  <si>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</si>
  <si>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</si>
  <si>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</si>
  <si>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</si>
  <si>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</si>
  <si>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</si>
  <si>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</si>
  <si>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</si>
  <si>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</si>
  <si>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</si>
  <si>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</si>
  <si>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</si>
  <si>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</si>
  <si>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</si>
  <si>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</si>
  <si>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</si>
  <si>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</si>
  <si>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</si>
  <si>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</si>
  <si>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</si>
  <si>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</si>
  <si>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</si>
  <si>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</si>
  <si>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</si>
  <si>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</si>
  <si>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</si>
  <si>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</si>
  <si>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</si>
  <si>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</si>
  <si>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</si>
  <si>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</si>
  <si>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</si>
  <si>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</si>
  <si>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</si>
  <si>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</si>
  <si>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</si>
  <si>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</si>
  <si>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</si>
  <si>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</si>
  <si>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</si>
  <si>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</si>
  <si>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</si>
  <si>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</si>
  <si>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</si>
  <si>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</si>
  <si>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</si>
  <si>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</si>
  <si>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</si>
  <si>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</si>
  <si>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</si>
  <si>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</si>
  <si>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</si>
  <si>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</si>
  <si>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</si>
  <si>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</si>
  <si>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</si>
  <si>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</si>
  <si>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</si>
  <si>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</si>
  <si>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</si>
  <si>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</si>
  <si>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</si>
  <si>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</si>
  <si>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</si>
  <si>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</si>
  <si>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</si>
  <si>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</si>
  <si>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</si>
  <si>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</si>
  <si>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</si>
  <si>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</si>
  <si>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</si>
  <si>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</si>
  <si>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</si>
  <si>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</si>
  <si>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</si>
  <si>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</si>
  <si>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</si>
  <si>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</si>
  <si>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</si>
  <si>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</si>
  <si>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</si>
  <si>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</si>
  <si>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</si>
  <si>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</si>
  <si>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</si>
  <si>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</si>
  <si>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</si>
  <si>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</si>
  <si>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</si>
  <si>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</si>
  <si>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</si>
  <si>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</si>
  <si>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</si>
  <si>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</si>
  <si>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</si>
  <si>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</si>
  <si>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</si>
  <si>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</si>
  <si>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</si>
  <si>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</si>
  <si>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</si>
  <si>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</si>
  <si>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</si>
  <si>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</si>
  <si>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</si>
  <si>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</si>
  <si>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</si>
  <si>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</si>
  <si>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</si>
  <si>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</si>
  <si>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</si>
  <si>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</si>
  <si>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</si>
  <si>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</si>
  <si>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</si>
  <si>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</si>
  <si>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</si>
  <si>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</si>
  <si>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</si>
  <si>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</si>
  <si>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</si>
  <si>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</si>
  <si>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</si>
  <si>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</si>
  <si>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</si>
  <si>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</si>
  <si>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</si>
  <si>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</si>
  <si>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</si>
  <si>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</si>
  <si>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</si>
  <si>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</si>
  <si>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</si>
  <si>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</si>
  <si>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</si>
  <si>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</si>
  <si>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</si>
  <si>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</si>
  <si>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</si>
  <si>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</si>
  <si>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</si>
  <si>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</si>
  <si>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</si>
  <si>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</si>
  <si>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</si>
  <si>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</si>
  <si>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</si>
  <si>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</si>
  <si>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</si>
  <si>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</si>
  <si>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</si>
  <si>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</si>
  <si>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</si>
  <si>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</si>
  <si>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</si>
  <si>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</si>
  <si>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</si>
  <si>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</si>
  <si>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</si>
  <si>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</si>
  <si>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</si>
  <si>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</si>
  <si>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</si>
  <si>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</si>
  <si>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</si>
  <si>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</si>
  <si>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</si>
  <si>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</si>
  <si>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</si>
  <si>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</si>
  <si>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</si>
  <si>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</si>
  <si>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</si>
  <si>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</si>
  <si>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</si>
  <si>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</si>
  <si>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</si>
  <si>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</si>
  <si>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</si>
  <si>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</si>
  <si>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</si>
  <si>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</si>
  <si>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</si>
  <si>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</si>
  <si>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</si>
  <si>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</si>
  <si>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</si>
  <si>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</si>
  <si>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</si>
  <si>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</si>
  <si>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</si>
  <si>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</si>
  <si>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</si>
  <si>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</si>
  <si>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</si>
  <si>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</si>
  <si>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</si>
  <si>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</si>
  <si>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</si>
  <si>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</si>
  <si>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</si>
  <si>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</si>
  <si>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</si>
  <si>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</si>
  <si>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</si>
  <si>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</si>
  <si>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</si>
  <si>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</si>
  <si>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</si>
  <si>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</si>
  <si>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</si>
  <si>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</si>
  <si>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</si>
  <si>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</si>
  <si>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</si>
  <si>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</si>
  <si>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</si>
  <si>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</si>
  <si>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</si>
  <si>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</si>
  <si>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</si>
  <si>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</si>
  <si>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</si>
  <si>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</si>
  <si>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</si>
  <si>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</si>
  <si>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</si>
  <si>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</si>
  <si>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</si>
  <si>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</si>
  <si>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</si>
  <si>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</si>
  <si>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</si>
  <si>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</si>
  <si>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</si>
  <si>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</si>
  <si>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</si>
  <si>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</si>
  <si>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</si>
  <si>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</si>
  <si>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</si>
  <si>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</si>
  <si>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</si>
  <si>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</si>
  <si>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</si>
  <si>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</si>
  <si>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</si>
  <si>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</si>
  <si>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</si>
  <si>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</si>
  <si>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</si>
  <si>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</si>
  <si>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</si>
  <si>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</si>
  <si>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</si>
  <si>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</si>
  <si>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</si>
  <si>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</si>
  <si>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</si>
  <si>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</si>
  <si>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</si>
  <si>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</si>
  <si>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</si>
  <si>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</si>
  <si>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</si>
  <si>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</si>
  <si>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</si>
  <si>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</si>
  <si>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</si>
  <si>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</si>
  <si>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</si>
  <si>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</si>
  <si>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</si>
  <si>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</si>
  <si>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</si>
  <si>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</si>
  <si>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</si>
  <si>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</si>
  <si>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</si>
  <si>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</si>
  <si>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</si>
  <si>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</si>
  <si>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</si>
  <si>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</si>
  <si>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</si>
  <si>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</si>
  <si>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</si>
  <si>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</si>
  <si>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</si>
  <si>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</si>
  <si>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</si>
  <si>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</si>
  <si>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</si>
  <si>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</si>
  <si>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</si>
  <si>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</si>
  <si>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</si>
  <si>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</si>
  <si>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</si>
  <si>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</si>
  <si>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</si>
  <si>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</si>
  <si>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</si>
  <si>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</si>
  <si>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</si>
  <si>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</si>
  <si>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</si>
  <si>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</si>
  <si>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</si>
  <si>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</si>
  <si>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</si>
  <si>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</si>
  <si>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</si>
  <si>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</si>
  <si>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</si>
  <si>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</si>
  <si>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</si>
  <si>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</si>
  <si>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</si>
  <si>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</si>
  <si>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</si>
  <si>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</si>
  <si>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</si>
  <si>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</si>
  <si>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</si>
  <si>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</si>
  <si>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</si>
  <si>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</si>
  <si>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</si>
  <si>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</si>
  <si>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</si>
  <si>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</si>
  <si>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</si>
  <si>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</si>
  <si>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</si>
  <si>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</si>
  <si>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</si>
  <si>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</si>
  <si>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</si>
  <si>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</si>
  <si>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</si>
  <si>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</si>
  <si>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</si>
  <si>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</si>
  <si>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</si>
  <si>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</si>
  <si>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</si>
  <si>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</si>
  <si>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</si>
  <si>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</si>
  <si>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</si>
  <si>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</si>
  <si>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</si>
  <si>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</si>
  <si>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</si>
  <si>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</si>
  <si>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</si>
  <si>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</si>
  <si>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</si>
  <si>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</si>
  <si>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</si>
  <si>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</si>
  <si>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</si>
  <si>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</si>
  <si>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</si>
  <si>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</si>
  <si>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</si>
  <si>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</si>
  <si>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</si>
  <si>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</si>
  <si>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</si>
  <si>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</si>
  <si>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</si>
  <si>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</si>
  <si>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</si>
  <si>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</si>
  <si>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</si>
  <si>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</si>
  <si>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</si>
  <si>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</si>
  <si>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</si>
  <si>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</si>
  <si>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</si>
  <si>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</si>
  <si>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</si>
  <si>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</si>
  <si>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</si>
  <si>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</si>
  <si>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</si>
  <si>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</si>
  <si>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</si>
  <si>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</si>
  <si>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</si>
  <si>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</si>
  <si>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</si>
  <si>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</si>
  <si>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</si>
  <si>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</si>
  <si>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</si>
  <si>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</si>
  <si>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</si>
  <si>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</si>
  <si>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</si>
  <si>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</si>
  <si>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</si>
  <si>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</si>
  <si>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</si>
  <si>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</si>
  <si>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</si>
  <si>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</si>
  <si>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</si>
  <si>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</si>
  <si>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</si>
  <si>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</si>
  <si>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</si>
  <si>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</si>
  <si>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</si>
  <si>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</si>
  <si>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</si>
  <si>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</si>
  <si>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</si>
  <si>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</si>
  <si>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</si>
  <si>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</si>
  <si>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</si>
  <si>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</si>
  <si>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</si>
  <si>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</si>
  <si>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</si>
  <si>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</si>
  <si>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</si>
  <si>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</si>
  <si>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</si>
  <si>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</si>
  <si>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</si>
  <si>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</si>
  <si>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</si>
  <si>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</si>
  <si>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</si>
  <si>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</si>
  <si>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</si>
  <si>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</si>
  <si>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</si>
  <si>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</si>
  <si>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</si>
  <si>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</si>
  <si>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</si>
  <si>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</si>
  <si>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</si>
  <si>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</si>
  <si>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</si>
  <si>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</si>
  <si>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</si>
  <si>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</si>
  <si>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</si>
  <si>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</si>
  <si>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</si>
  <si>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</si>
  <si>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</si>
  <si>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</si>
  <si>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</si>
  <si>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</si>
  <si>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</si>
  <si>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</si>
  <si>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</si>
  <si>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</si>
  <si>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</si>
  <si>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</si>
  <si>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</si>
  <si>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</si>
  <si>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</si>
  <si>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</si>
  <si>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</si>
  <si>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</si>
  <si>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</si>
  <si>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</si>
  <si>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</si>
  <si>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</si>
  <si>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</si>
  <si>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</si>
  <si>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</si>
  <si>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</si>
  <si>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</si>
  <si>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</si>
  <si>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</si>
  <si>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</si>
  <si>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</si>
  <si>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</si>
  <si>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</si>
  <si>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</si>
  <si>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</si>
  <si>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</si>
  <si>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</si>
  <si>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</si>
  <si>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</si>
  <si>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</si>
  <si>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</si>
  <si>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</si>
  <si>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</si>
  <si>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</si>
  <si>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</si>
  <si>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</si>
  <si>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</si>
  <si>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</si>
  <si>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</si>
  <si>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</si>
  <si>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</si>
  <si>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</si>
  <si>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</si>
  <si>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</si>
  <si>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</si>
  <si>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</si>
  <si>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</si>
  <si>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</si>
  <si>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</si>
  <si>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</si>
  <si>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</si>
  <si>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</si>
  <si>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</si>
  <si>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</si>
  <si>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</si>
  <si>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</si>
  <si>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</si>
  <si>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</si>
  <si>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</si>
  <si>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</si>
  <si>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</si>
  <si>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</si>
  <si>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</si>
  <si>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</si>
  <si>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</si>
  <si>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</si>
  <si>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</si>
  <si>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</si>
  <si>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</si>
  <si>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</si>
  <si>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</si>
  <si>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</si>
  <si>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</si>
  <si>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</si>
  <si>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</si>
  <si>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</si>
  <si>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</si>
  <si>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</si>
  <si>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</si>
  <si>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</si>
  <si>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</si>
  <si>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</si>
  <si>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</si>
  <si>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</si>
  <si>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</si>
  <si>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</si>
  <si>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</si>
  <si>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</si>
  <si>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</si>
  <si>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</si>
  <si>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</si>
  <si>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</si>
  <si>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</si>
  <si>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</si>
  <si>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</si>
  <si>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</si>
  <si>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</si>
  <si>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</si>
  <si>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</si>
  <si>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</si>
  <si>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</si>
  <si>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</si>
  <si>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</si>
  <si>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</si>
  <si>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</si>
  <si>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</si>
  <si>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</si>
  <si>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</si>
  <si>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</si>
  <si>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</si>
  <si>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</si>
  <si>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</si>
  <si>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</si>
  <si>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</si>
  <si>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</si>
  <si>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</si>
  <si>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</si>
  <si>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</si>
  <si>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</si>
  <si>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</si>
  <si>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</si>
  <si>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</si>
  <si>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</si>
  <si>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</si>
  <si>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</si>
  <si>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</si>
  <si>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</si>
  <si>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</si>
  <si>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</si>
  <si>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</si>
  <si>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</si>
  <si>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</si>
  <si>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</si>
  <si>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</si>
  <si>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</si>
  <si>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</si>
  <si>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</si>
  <si>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</si>
  <si>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</si>
  <si>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</si>
  <si>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</si>
  <si>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</si>
  <si>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</si>
  <si>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</si>
  <si>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</si>
  <si>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</si>
  <si>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</si>
  <si>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</si>
  <si>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</si>
  <si>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</si>
  <si>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</si>
  <si>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</si>
  <si>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</si>
  <si>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</si>
  <si>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</si>
  <si>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</si>
  <si>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</si>
  <si>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</si>
  <si>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</si>
  <si>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</si>
  <si>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</si>
  <si>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</si>
  <si>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</si>
  <si>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</si>
  <si>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</si>
  <si>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</si>
  <si>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</si>
  <si>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</si>
  <si>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</si>
  <si>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</si>
  <si>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</si>
  <si>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</si>
  <si>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</si>
  <si>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</si>
  <si>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</si>
  <si>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</si>
  <si>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</si>
  <si>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</si>
  <si>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</si>
  <si>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</si>
  <si>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</si>
  <si>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</si>
  <si>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</si>
  <si>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</si>
  <si>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</si>
  <si>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</si>
  <si>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</si>
  <si>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</si>
  <si>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</si>
  <si>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</si>
  <si>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</si>
  <si>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</si>
  <si>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</si>
  <si>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</si>
  <si>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</si>
  <si>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</si>
  <si>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</si>
  <si>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</si>
  <si>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</si>
  <si>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</si>
  <si>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</si>
  <si>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</si>
  <si>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</si>
  <si>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</si>
  <si>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</si>
  <si>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</si>
  <si>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</si>
  <si>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</si>
  <si>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</si>
  <si>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</si>
  <si>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</si>
  <si>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</si>
  <si>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</si>
  <si>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</si>
  <si>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</si>
  <si>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</si>
  <si>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</si>
  <si>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</si>
  <si>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</si>
  <si>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</si>
  <si>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</si>
  <si>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</si>
  <si>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</si>
  <si>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</si>
  <si>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</si>
  <si>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</si>
  <si>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</si>
  <si>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</si>
  <si>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</si>
  <si>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</si>
  <si>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</si>
  <si>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</si>
  <si>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</si>
  <si>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</si>
  <si>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</si>
  <si>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</si>
  <si>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</si>
  <si>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</si>
  <si>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</si>
  <si>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</si>
  <si>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</si>
  <si>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</si>
  <si>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</si>
  <si>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</si>
  <si>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</si>
  <si>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</si>
  <si>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</si>
  <si>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</si>
  <si>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</si>
  <si>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</si>
  <si>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</si>
  <si>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</si>
  <si>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</si>
  <si>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</si>
  <si>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</si>
  <si>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</si>
  <si>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</si>
  <si>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</si>
  <si>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</si>
  <si>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</si>
  <si>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</si>
  <si>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</si>
  <si>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</si>
  <si>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</si>
  <si>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</si>
  <si>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</si>
  <si>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</si>
  <si>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</si>
  <si>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</si>
  <si>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</si>
  <si>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</si>
  <si>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</si>
  <si>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</si>
  <si>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</si>
  <si>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</si>
  <si>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</si>
  <si>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</si>
  <si>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</si>
  <si>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</si>
  <si>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</si>
  <si>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</si>
  <si>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</si>
  <si>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</si>
  <si>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</si>
  <si>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</si>
  <si>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</si>
  <si>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</si>
  <si>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</si>
  <si>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</si>
  <si>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</si>
  <si>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</si>
  <si>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</si>
  <si>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</si>
  <si>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</si>
  <si>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</si>
  <si>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</si>
  <si>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</si>
  <si>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</si>
  <si>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</si>
  <si>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</si>
  <si>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</si>
  <si>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</si>
  <si>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</si>
  <si>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</si>
  <si>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</si>
  <si>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</si>
  <si>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</si>
  <si>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</si>
  <si>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</si>
  <si>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</si>
  <si>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</si>
  <si>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</si>
  <si>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</si>
  <si>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</si>
  <si>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</si>
  <si>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</si>
  <si>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</si>
  <si>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</si>
  <si>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</si>
  <si>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</si>
  <si>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</si>
  <si>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</si>
  <si>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</si>
  <si>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</si>
  <si>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</si>
  <si>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</si>
  <si>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</si>
  <si>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</si>
  <si>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</si>
  <si>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</si>
  <si>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</si>
  <si>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</si>
  <si>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</si>
  <si>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</si>
  <si>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</si>
  <si>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</si>
  <si>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</si>
  <si>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</si>
  <si>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</si>
  <si>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</si>
  <si>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</si>
  <si>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</si>
  <si>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</si>
  <si>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</si>
  <si>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</si>
  <si>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</si>
  <si>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</si>
  <si>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</si>
  <si>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</si>
  <si>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</si>
  <si>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</si>
  <si>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</si>
  <si>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</si>
  <si>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</si>
  <si>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</si>
  <si>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</si>
  <si>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</si>
  <si>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</si>
  <si>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</si>
  <si>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</si>
  <si>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</si>
  <si>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</si>
  <si>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</si>
  <si>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</si>
  <si>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</si>
  <si>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</si>
  <si>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</si>
  <si>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</si>
  <si>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</si>
  <si>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</si>
  <si>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</si>
  <si>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</si>
  <si>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</si>
  <si>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</si>
  <si>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</si>
  <si>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</si>
  <si>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</si>
  <si>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</si>
  <si>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</si>
  <si>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</si>
  <si>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</si>
  <si>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</si>
  <si>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</si>
  <si>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</si>
  <si>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</si>
  <si>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</si>
  <si>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</si>
  <si>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</si>
  <si>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</si>
  <si>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</si>
  <si>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</si>
  <si>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</si>
  <si>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</si>
  <si>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</si>
  <si>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</si>
  <si>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</si>
  <si>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</si>
  <si>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</si>
  <si>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</si>
  <si>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</si>
  <si>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</si>
  <si>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</si>
  <si>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</si>
  <si>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</si>
  <si>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</si>
  <si>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</si>
  <si>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</si>
  <si>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</si>
  <si>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</si>
  <si>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</si>
  <si>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</si>
  <si>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</si>
  <si>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</si>
  <si>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</si>
  <si>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</si>
  <si>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</si>
  <si>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</si>
  <si>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</si>
  <si>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</si>
  <si>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</si>
  <si>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</si>
  <si>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</si>
  <si>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</si>
  <si>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</si>
  <si>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</si>
  <si>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</si>
  <si>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</si>
  <si>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</si>
  <si>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</si>
  <si>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</si>
  <si>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</si>
  <si>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</si>
  <si>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</si>
  <si>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</si>
  <si>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</si>
  <si>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</si>
  <si>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</si>
  <si>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</si>
  <si>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</si>
  <si>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</si>
  <si>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</si>
  <si>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</si>
  <si>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</si>
  <si>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</si>
  <si>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</si>
  <si>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</si>
  <si>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</si>
  <si>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</si>
  <si>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</si>
  <si>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</si>
  <si>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</si>
  <si>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</si>
  <si>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</si>
  <si>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</si>
  <si>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</si>
  <si>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</si>
  <si>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</si>
  <si>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</si>
  <si>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</si>
  <si>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</si>
  <si>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</si>
  <si>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</si>
  <si>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</si>
  <si>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</si>
  <si>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</si>
  <si>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</si>
  <si>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</si>
  <si>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</si>
  <si>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</si>
  <si>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</si>
  <si>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</si>
  <si>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</si>
  <si>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</si>
  <si>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</si>
  <si>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</si>
  <si>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</si>
  <si>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</si>
  <si>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</si>
  <si>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</si>
  <si>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</si>
  <si>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</si>
  <si>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</si>
  <si>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</si>
  <si>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</si>
  <si>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</si>
  <si>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</si>
  <si>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</si>
  <si>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</si>
  <si>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</si>
  <si>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</si>
  <si>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</si>
  <si>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</si>
  <si>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</si>
  <si>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</si>
  <si>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</si>
  <si>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</si>
  <si>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</si>
  <si>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</si>
  <si>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</si>
  <si>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</si>
  <si>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</si>
  <si>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</si>
  <si>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</si>
  <si>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</si>
  <si>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</si>
  <si>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</si>
  <si>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</si>
  <si>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</si>
  <si>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</si>
  <si>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</si>
  <si>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</si>
  <si>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</si>
  <si>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</si>
  <si>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</si>
  <si>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</si>
  <si>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</si>
  <si>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</si>
  <si>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</si>
  <si>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</si>
  <si>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</si>
  <si>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</si>
  <si>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</si>
  <si>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</si>
  <si>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</si>
  <si>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</si>
  <si>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</si>
  <si>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</si>
  <si>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</si>
  <si>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</si>
  <si>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</si>
  <si>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</si>
  <si>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</si>
  <si>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</si>
  <si>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</si>
  <si>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</si>
  <si>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</si>
  <si>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</si>
  <si>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</si>
  <si>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</si>
  <si>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</si>
  <si>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</si>
  <si>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</si>
  <si>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</si>
  <si>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</si>
  <si>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</si>
  <si>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</si>
  <si>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</si>
  <si>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</si>
  <si>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</si>
  <si>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</si>
  <si>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</si>
  <si>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</si>
  <si>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</si>
  <si>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</si>
  <si>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</si>
  <si>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</si>
  <si>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</si>
  <si>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</si>
  <si>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</si>
  <si>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</si>
  <si>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</si>
  <si>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</si>
  <si>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</si>
  <si>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</si>
  <si>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</si>
  <si>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</si>
  <si>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</si>
  <si>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</si>
  <si>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</si>
  <si>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</si>
  <si>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</si>
  <si>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</si>
  <si>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</si>
  <si>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</si>
  <si>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</si>
  <si>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</si>
  <si>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</si>
  <si>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</si>
  <si>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</si>
  <si>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</si>
  <si>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</si>
  <si>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</si>
  <si>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</si>
  <si>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</si>
  <si>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</si>
  <si>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</si>
  <si>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</si>
  <si>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</si>
  <si>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</si>
  <si>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</si>
  <si>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</si>
  <si>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</si>
  <si>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</si>
  <si>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</si>
  <si>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</si>
  <si>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</si>
  <si>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</si>
  <si>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</si>
  <si>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</si>
  <si>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</si>
  <si>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</si>
  <si>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</si>
  <si>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</si>
  <si>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</si>
  <si>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</si>
  <si>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</si>
  <si>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</si>
  <si>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</si>
  <si>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</si>
  <si>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</si>
  <si>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</si>
  <si>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</si>
  <si>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</si>
  <si>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</si>
  <si>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</si>
  <si>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</si>
  <si>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</si>
  <si>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</si>
  <si>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</si>
  <si>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</si>
  <si>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</si>
  <si>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</si>
  <si>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</si>
  <si>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</si>
  <si>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</si>
  <si>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</si>
  <si>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</si>
  <si>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</si>
  <si>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</si>
  <si>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</si>
  <si>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</si>
  <si>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</si>
  <si>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</si>
  <si>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</si>
  <si>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</si>
  <si>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</si>
  <si>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</si>
  <si>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</si>
  <si>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</si>
  <si>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</si>
  <si>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</si>
  <si>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</si>
  <si>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</si>
  <si>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</si>
  <si>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</si>
  <si>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</si>
  <si>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</si>
  <si>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</si>
  <si>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</si>
  <si>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</si>
  <si>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</si>
  <si>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</si>
  <si>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</si>
  <si>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</si>
  <si>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</si>
  <si>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</si>
  <si>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</si>
  <si>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</si>
  <si>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</si>
  <si>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</si>
  <si>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</si>
  <si>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</si>
  <si>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</si>
  <si>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</si>
  <si>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</si>
  <si>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</si>
  <si>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</si>
  <si>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</si>
  <si>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</si>
  <si>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</si>
  <si>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</si>
  <si>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</si>
  <si>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</si>
  <si>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</si>
  <si>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</si>
  <si>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</si>
  <si>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</si>
  <si>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</si>
  <si>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</si>
  <si>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</si>
  <si>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</si>
  <si>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</si>
  <si>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</si>
  <si>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</si>
  <si>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</si>
  <si>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</si>
  <si>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</si>
  <si>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</si>
  <si>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</si>
  <si>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</si>
  <si>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</si>
  <si>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</si>
  <si>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</si>
  <si>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</si>
  <si>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</si>
  <si>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</si>
  <si>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</si>
  <si>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</si>
  <si>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</si>
  <si>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</si>
  <si>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</si>
  <si>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</si>
  <si>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</si>
  <si>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</si>
  <si>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</si>
  <si>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</si>
  <si>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</si>
  <si>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</si>
  <si>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</si>
  <si>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</si>
  <si>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</si>
  <si>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</si>
  <si>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</si>
  <si>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</si>
  <si>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</si>
  <si>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</si>
  <si>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</si>
  <si>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</si>
  <si>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</si>
  <si>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</si>
  <si>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</si>
  <si>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</si>
  <si>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</si>
  <si>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</si>
  <si>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</si>
  <si>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</si>
  <si>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</si>
  <si>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</si>
  <si>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</si>
  <si>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</si>
  <si>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</si>
  <si>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</si>
  <si>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</si>
  <si>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</si>
  <si>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</si>
  <si>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</si>
  <si>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</si>
  <si>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</si>
  <si>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</si>
  <si>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</si>
  <si>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</si>
  <si>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</si>
  <si>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</si>
  <si>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</si>
  <si>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</si>
  <si>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</si>
  <si>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</si>
  <si>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</si>
  <si>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</si>
  <si>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</si>
  <si>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</si>
  <si>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</si>
  <si>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</si>
  <si>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</si>
  <si>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</si>
  <si>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</si>
  <si>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</si>
  <si>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</si>
  <si>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</si>
  <si>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</si>
  <si>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</si>
  <si>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</si>
  <si>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</si>
  <si>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</si>
  <si>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</si>
  <si>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</si>
  <si>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</si>
  <si>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</si>
  <si>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</si>
  <si>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</si>
  <si>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</si>
  <si>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</si>
  <si>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</si>
  <si>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</si>
  <si>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</si>
  <si>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</si>
  <si>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</si>
  <si>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</si>
  <si>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</si>
  <si>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</si>
  <si>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</si>
  <si>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</si>
  <si>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</si>
  <si>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</si>
  <si>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</si>
  <si>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</si>
  <si>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</si>
  <si>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</si>
  <si>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</si>
  <si>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</si>
  <si>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</si>
  <si>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</si>
  <si>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</si>
  <si>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</si>
  <si>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</si>
  <si>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</si>
  <si>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</si>
  <si>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</si>
  <si>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</si>
  <si>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</si>
  <si>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</si>
  <si>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</si>
  <si>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</si>
  <si>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</si>
  <si>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</si>
  <si>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</si>
  <si>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</si>
  <si>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</si>
  <si>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</si>
  <si>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</si>
  <si>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</si>
  <si>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</si>
  <si>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</si>
  <si>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</si>
  <si>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</si>
  <si>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</si>
  <si>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</si>
  <si>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</si>
  <si>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</si>
  <si>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</si>
  <si>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</si>
  <si>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</si>
  <si>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</si>
  <si>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</si>
  <si>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</si>
  <si>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</si>
  <si>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</si>
  <si>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</si>
  <si>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</si>
  <si>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</si>
  <si>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</si>
  <si>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</si>
  <si>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</si>
  <si>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</si>
  <si>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</si>
  <si>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</si>
  <si>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</si>
  <si>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</si>
  <si>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</si>
  <si>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</si>
  <si>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</si>
  <si>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</si>
  <si>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</si>
  <si>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</si>
  <si>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</si>
  <si>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</si>
  <si>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</si>
  <si>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</si>
  <si>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</si>
  <si>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</si>
  <si>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</si>
  <si>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</si>
  <si>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</si>
  <si>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</si>
  <si>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</si>
  <si>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</si>
  <si>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</si>
  <si>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</si>
  <si>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</si>
  <si>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</si>
  <si>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</si>
  <si>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</si>
  <si>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</si>
  <si>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</si>
  <si>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</si>
  <si>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</si>
  <si>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</si>
  <si>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</si>
  <si>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</si>
  <si>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</si>
  <si>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</si>
  <si>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</si>
  <si>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</si>
  <si>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</si>
  <si>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</si>
  <si>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</si>
  <si>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</si>
  <si>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</si>
  <si>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</si>
  <si>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</si>
  <si>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</si>
  <si>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</si>
  <si>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</si>
  <si>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</si>
  <si>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</si>
  <si>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</si>
  <si>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</si>
  <si>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</si>
  <si>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</si>
  <si>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</si>
  <si>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</si>
  <si>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</si>
  <si>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</si>
  <si>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</si>
  <si>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</si>
  <si>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</si>
  <si>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</si>
  <si>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</si>
  <si>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</si>
  <si>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</si>
  <si>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</si>
  <si>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</si>
  <si>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</si>
  <si>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</si>
  <si>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</si>
  <si>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</si>
  <si>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</si>
  <si>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</si>
  <si>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</si>
  <si>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</si>
  <si>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</si>
  <si>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</si>
  <si>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</si>
  <si>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</si>
  <si>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</si>
  <si>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</si>
  <si>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</si>
  <si>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</si>
  <si>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</si>
  <si>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</si>
  <si>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</si>
  <si>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</si>
  <si>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</si>
  <si>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</si>
  <si>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</si>
  <si>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</si>
  <si>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</si>
  <si>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</si>
  <si>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</si>
  <si>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</si>
  <si>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</si>
  <si>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</si>
  <si>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</si>
  <si>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</si>
  <si>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</si>
  <si>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</si>
  <si>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</si>
  <si>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</si>
  <si>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</si>
  <si>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</si>
  <si>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</si>
  <si>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</si>
  <si>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</si>
  <si>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</si>
  <si>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</si>
  <si>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</si>
  <si>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</si>
  <si>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</si>
  <si>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</si>
  <si>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</si>
  <si>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</si>
  <si>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</si>
  <si>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</si>
  <si>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</si>
  <si>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</si>
  <si>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</si>
  <si>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</si>
  <si>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</si>
  <si>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</si>
  <si>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</si>
  <si>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</si>
  <si>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</si>
  <si>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</si>
  <si>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</si>
  <si>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</si>
  <si>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</si>
  <si>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</si>
  <si>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</si>
  <si>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</si>
  <si>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</si>
  <si>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</si>
  <si>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</si>
  <si>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</si>
  <si>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</si>
  <si>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</si>
  <si>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</si>
  <si>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</si>
  <si>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</si>
  <si>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</si>
  <si>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</si>
  <si>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</si>
  <si>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</si>
  <si>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</si>
  <si>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</si>
  <si>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</si>
  <si>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</si>
  <si>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</si>
  <si>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</si>
  <si>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</si>
  <si>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</si>
  <si>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</si>
  <si>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</si>
  <si>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</si>
  <si>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</si>
  <si>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</si>
  <si>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</si>
  <si>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</si>
  <si>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</si>
  <si>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</si>
  <si>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</si>
  <si>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</si>
  <si>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</si>
  <si>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</si>
  <si>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</si>
  <si>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</si>
  <si>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</si>
  <si>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</si>
  <si>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</si>
  <si>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</si>
  <si>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</si>
  <si>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</si>
  <si>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</si>
  <si>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</si>
  <si>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</si>
  <si>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</si>
  <si>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</si>
  <si>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</si>
  <si>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</si>
  <si>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</si>
  <si>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</si>
  <si>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</si>
  <si>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</si>
  <si>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</si>
  <si>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</si>
  <si>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</si>
  <si>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</si>
  <si>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</si>
  <si>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</si>
  <si>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</si>
  <si>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</si>
  <si>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</si>
  <si>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</si>
  <si>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</si>
  <si>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</si>
  <si>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</si>
  <si>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</si>
  <si>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</si>
  <si>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</si>
  <si>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</si>
  <si>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</si>
  <si>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</si>
  <si>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</si>
  <si>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</si>
  <si>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</si>
  <si>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</si>
  <si>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</si>
  <si>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</si>
  <si>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</si>
  <si>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</si>
  <si>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</si>
  <si>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</si>
  <si>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</si>
  <si>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</si>
  <si>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</si>
  <si>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</si>
  <si>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</si>
  <si>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</si>
  <si>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</si>
  <si>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</si>
  <si>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</si>
  <si>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</si>
  <si>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</si>
  <si>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</si>
  <si>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</si>
  <si>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</si>
  <si>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</si>
  <si>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</si>
  <si>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</si>
  <si>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</si>
  <si>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</si>
  <si>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</si>
  <si>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</si>
  <si>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</si>
  <si>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</si>
  <si>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</si>
  <si>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</si>
  <si>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</si>
  <si>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</si>
  <si>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</si>
  <si>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</si>
  <si>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</si>
  <si>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</si>
  <si>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</si>
  <si>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</si>
  <si>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</si>
  <si>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</si>
  <si>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</si>
  <si>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</si>
  <si>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</si>
  <si>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</si>
  <si>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</si>
  <si>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</si>
  <si>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</si>
  <si>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</si>
  <si>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</si>
  <si>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</si>
  <si>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</si>
  <si>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</si>
  <si>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</si>
  <si>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</si>
  <si>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</si>
  <si>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</si>
  <si>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</si>
  <si>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</si>
  <si>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</si>
  <si>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</si>
  <si>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</si>
  <si>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</si>
  <si>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</si>
  <si>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</si>
  <si>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</si>
  <si>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</si>
  <si>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</si>
  <si>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</si>
  <si>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</si>
  <si>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</si>
  <si>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</si>
  <si>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</si>
  <si>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</si>
  <si>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</si>
  <si>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</si>
  <si>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</si>
  <si>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</si>
  <si>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</si>
  <si>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</si>
  <si>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</si>
  <si>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</si>
  <si>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</si>
  <si>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</si>
  <si>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</si>
  <si>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</si>
  <si>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</si>
  <si>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</si>
  <si>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</si>
  <si>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</si>
  <si>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</si>
  <si>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</si>
  <si>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</si>
  <si>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</si>
  <si>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</si>
  <si>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</si>
  <si>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</si>
  <si>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</si>
  <si>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</si>
  <si>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</si>
  <si>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</si>
  <si>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</si>
  <si>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</si>
  <si>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</si>
  <si>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</si>
  <si>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</si>
  <si>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</si>
  <si>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</si>
  <si>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</si>
  <si>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</si>
  <si>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</si>
  <si>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</si>
  <si>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</si>
  <si>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</si>
  <si>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</si>
  <si>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</si>
  <si>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</si>
  <si>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</si>
  <si>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</si>
  <si>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</si>
  <si>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</si>
  <si>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</si>
  <si>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</si>
  <si>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</si>
  <si>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</si>
  <si>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</si>
  <si>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</si>
  <si>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</si>
  <si>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</si>
  <si>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</si>
  <si>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</si>
  <si>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</si>
  <si>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</si>
  <si>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</si>
  <si>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</si>
  <si>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</si>
  <si>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</si>
  <si>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</si>
  <si>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</si>
  <si>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</si>
  <si>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</si>
  <si>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</si>
  <si>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</si>
  <si>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</si>
  <si>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</si>
  <si>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</si>
  <si>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</si>
  <si>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</si>
  <si>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</si>
  <si>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</si>
  <si>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</si>
  <si>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</si>
  <si>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</si>
  <si>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</si>
  <si>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</si>
  <si>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</si>
  <si>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</si>
  <si>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</si>
  <si>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</si>
  <si>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</si>
  <si>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</si>
  <si>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</si>
  <si>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</si>
  <si>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</si>
  <si>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</si>
  <si>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</si>
  <si>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</si>
  <si>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</si>
  <si>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</si>
  <si>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</si>
  <si>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</si>
  <si>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</si>
  <si>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</si>
  <si>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</si>
  <si>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</si>
  <si>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</si>
  <si>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</si>
  <si>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</si>
  <si>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</si>
  <si>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</si>
  <si>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</si>
  <si>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</si>
  <si>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</si>
  <si>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</si>
  <si>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</si>
  <si>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</si>
  <si>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</si>
  <si>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</si>
  <si>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</si>
  <si>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</si>
  <si>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</si>
  <si>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</si>
  <si>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</si>
  <si>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</si>
  <si>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</si>
  <si>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</si>
  <si>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</si>
  <si>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</si>
  <si>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</si>
  <si>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</si>
  <si>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</si>
  <si>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</si>
  <si>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</si>
  <si>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</si>
  <si>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</si>
  <si>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</si>
  <si>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</si>
  <si>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</si>
  <si>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</si>
  <si>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</si>
  <si>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</si>
  <si>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</si>
  <si>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</si>
  <si>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</si>
  <si>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</si>
  <si>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</si>
  <si>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</si>
  <si>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</si>
  <si>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</si>
  <si>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</si>
  <si>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</si>
  <si>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</si>
  <si>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</si>
  <si>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</si>
  <si>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</si>
  <si>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</si>
  <si>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</si>
  <si>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</si>
  <si>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</si>
  <si>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</si>
  <si>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</si>
  <si>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</si>
  <si>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</si>
  <si>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</si>
  <si>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</si>
  <si>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</si>
  <si>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</si>
  <si>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</si>
  <si>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</si>
  <si>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</si>
  <si>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</si>
  <si>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</si>
  <si>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</si>
  <si>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</si>
  <si>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</si>
  <si>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</si>
  <si>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</si>
  <si>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</si>
  <si>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</si>
  <si>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</si>
  <si>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</si>
  <si>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</si>
  <si>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</si>
  <si>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</si>
  <si>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</si>
  <si>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</si>
  <si>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</si>
  <si>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</si>
  <si>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</si>
  <si>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</si>
  <si>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</si>
  <si>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</si>
  <si>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</si>
  <si>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</si>
  <si>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</si>
  <si>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</si>
  <si>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</si>
  <si>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</si>
  <si>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</si>
  <si>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</si>
  <si>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</si>
  <si>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</si>
  <si>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</si>
  <si>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</si>
  <si>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</si>
  <si>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</si>
  <si>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</si>
  <si>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</si>
  <si>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</si>
  <si>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</si>
  <si>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</si>
  <si>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</si>
  <si>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</si>
  <si>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</si>
  <si>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</si>
  <si>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</si>
  <si>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</si>
  <si>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</si>
  <si>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</si>
  <si>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</si>
  <si>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</si>
  <si>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</si>
  <si>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</si>
  <si>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</si>
  <si>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</si>
  <si>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</si>
  <si>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</si>
  <si>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</si>
  <si>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</si>
  <si>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</si>
  <si>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</si>
  <si>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</si>
  <si>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</si>
  <si>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</si>
  <si>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</si>
  <si>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</si>
  <si>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</si>
  <si>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</si>
  <si>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</si>
  <si>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</si>
  <si>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</si>
  <si>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</si>
  <si>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</si>
  <si>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</si>
  <si>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</si>
  <si>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</si>
  <si>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</si>
  <si>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</si>
  <si>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</si>
  <si>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</si>
  <si>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</si>
  <si>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</si>
  <si>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</si>
  <si>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</si>
  <si>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</si>
  <si>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</si>
  <si>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</si>
  <si>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</si>
  <si>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</si>
  <si>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</si>
  <si>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</si>
  <si>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</si>
  <si>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</si>
  <si>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</si>
  <si>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</si>
  <si>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</si>
  <si>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</si>
  <si>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</si>
  <si>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</si>
  <si>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</si>
  <si>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</si>
  <si>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</si>
  <si>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</si>
  <si>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</si>
  <si>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</si>
  <si>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</si>
  <si>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</si>
  <si>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</si>
  <si>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</si>
  <si>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</si>
  <si>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</si>
  <si>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</si>
  <si>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</si>
  <si>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</si>
  <si>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</si>
  <si>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</si>
  <si>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</si>
  <si>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</si>
  <si>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</si>
  <si>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</si>
  <si>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</si>
  <si>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</si>
  <si>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</si>
  <si>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</si>
  <si>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</si>
  <si>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</si>
  <si>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</si>
  <si>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</si>
  <si>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</si>
  <si>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</si>
  <si>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</si>
  <si>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</si>
  <si>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</si>
  <si>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</si>
  <si>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</si>
  <si>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</si>
  <si>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</si>
  <si>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</si>
  <si>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</si>
  <si>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</si>
  <si>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</si>
  <si>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</si>
  <si>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</si>
  <si>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</si>
  <si>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</si>
  <si>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</si>
  <si>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</si>
  <si>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</si>
  <si>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</si>
  <si>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</si>
  <si>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</si>
  <si>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</si>
  <si>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</si>
  <si>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</si>
  <si>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</si>
  <si>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</si>
  <si>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</si>
  <si>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</si>
  <si>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</si>
  <si>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</si>
  <si>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</si>
  <si>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</si>
  <si>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</si>
  <si>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</si>
  <si>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</si>
  <si>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</si>
  <si>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</si>
  <si>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</si>
  <si>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</si>
  <si>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</si>
  <si>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</si>
  <si>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</si>
  <si>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</si>
  <si>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</si>
  <si>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</si>
  <si>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</si>
  <si>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</si>
  <si>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</si>
  <si>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</si>
  <si>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</si>
  <si>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</si>
  <si>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</si>
  <si>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</si>
  <si>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</si>
  <si>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</si>
  <si>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</si>
  <si>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</si>
  <si>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</si>
  <si>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</si>
  <si>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</si>
  <si>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</si>
  <si>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</si>
  <si>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</si>
  <si>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</si>
  <si>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</si>
  <si>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</si>
  <si>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</si>
  <si>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</si>
  <si>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</si>
  <si>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</si>
  <si>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</si>
  <si>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</si>
  <si>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</si>
  <si>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</si>
  <si>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</si>
  <si>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</si>
  <si>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</si>
  <si>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</si>
  <si>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</si>
  <si>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</si>
  <si>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</si>
  <si>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</si>
  <si>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</si>
  <si>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</si>
  <si>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</si>
  <si>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</si>
  <si>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</si>
  <si>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</si>
  <si>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</si>
  <si>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</si>
  <si>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</si>
  <si>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</si>
  <si>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</si>
  <si>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</si>
  <si>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</si>
  <si>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</si>
  <si>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</si>
  <si>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</si>
  <si>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</si>
  <si>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</si>
  <si>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</si>
  <si>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</si>
  <si>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</si>
  <si>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</si>
  <si>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</si>
  <si>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</si>
  <si>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</si>
  <si>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</si>
  <si>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</si>
  <si>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</si>
  <si>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</si>
  <si>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</si>
  <si>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</si>
  <si>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</si>
  <si>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</si>
  <si>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</si>
  <si>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</si>
  <si>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</si>
  <si>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</si>
  <si>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</si>
  <si>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</si>
  <si>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</si>
  <si>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</si>
  <si>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</si>
  <si>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</si>
  <si>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</si>
  <si>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</si>
  <si>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</si>
  <si>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</si>
  <si>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</si>
  <si>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</si>
  <si>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</si>
  <si>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</si>
  <si>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</si>
  <si>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</si>
  <si>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</si>
  <si>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</si>
  <si>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</si>
  <si>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</si>
  <si>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</si>
  <si>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</si>
  <si>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</si>
  <si>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</si>
  <si>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</si>
  <si>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</si>
  <si>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</si>
  <si>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</si>
  <si>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</si>
  <si>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</si>
  <si>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</si>
  <si>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</si>
  <si>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</si>
  <si>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</si>
  <si>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</si>
  <si>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</si>
  <si>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</si>
  <si>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</si>
  <si>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</si>
  <si>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</si>
  <si>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</si>
  <si>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</si>
  <si>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</si>
  <si>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</si>
  <si>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</si>
  <si>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</si>
  <si>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</si>
  <si>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</si>
  <si>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</si>
  <si>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</si>
  <si>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</si>
  <si>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</si>
  <si>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</si>
  <si>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</si>
  <si>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</si>
  <si>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</si>
  <si>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</si>
  <si>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</si>
  <si>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</si>
  <si>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</si>
  <si>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</si>
  <si>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</si>
  <si>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</si>
  <si>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</si>
  <si>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</si>
  <si>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</si>
  <si>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</si>
  <si>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</si>
  <si>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</si>
  <si>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</si>
  <si>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</si>
  <si>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</si>
  <si>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</si>
  <si>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</si>
  <si>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</si>
  <si>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</si>
  <si>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</si>
  <si>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</si>
  <si>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</si>
  <si>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</si>
  <si>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</si>
  <si>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</si>
  <si>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</si>
  <si>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</si>
  <si>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</si>
  <si>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</si>
  <si>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</si>
  <si>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</si>
  <si>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</si>
  <si>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</si>
  <si>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</si>
  <si>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</si>
  <si>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</si>
  <si>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</si>
  <si>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</si>
  <si>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</si>
  <si>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</si>
  <si>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</si>
  <si>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</si>
  <si>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</si>
  <si>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</si>
  <si>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</si>
  <si>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</si>
  <si>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</si>
  <si>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</si>
  <si>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</si>
  <si>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</si>
  <si>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</si>
  <si>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</si>
  <si>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</si>
  <si>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</si>
  <si>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</si>
  <si>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</si>
  <si>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</si>
  <si>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</si>
  <si>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</si>
  <si>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</si>
  <si>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</si>
  <si>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</si>
  <si>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</si>
  <si>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</si>
  <si>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</si>
  <si>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</si>
  <si>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</si>
  <si>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</si>
  <si>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</si>
  <si>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</si>
  <si>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</si>
  <si>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</si>
  <si>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</si>
  <si>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</si>
  <si>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</si>
  <si>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</si>
  <si>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</si>
  <si>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</si>
  <si>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</si>
  <si>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</si>
  <si>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</si>
  <si>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</si>
  <si>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</si>
  <si>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</si>
  <si>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</si>
  <si>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</si>
  <si>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</si>
  <si>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</si>
  <si>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</si>
  <si>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</si>
  <si>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</si>
  <si>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</si>
  <si>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</si>
  <si>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</si>
  <si>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</si>
  <si>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</si>
  <si>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</si>
  <si>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</si>
  <si>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</si>
  <si>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</si>
  <si>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</si>
  <si>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</si>
  <si>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</si>
  <si>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</si>
  <si>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</si>
  <si>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</si>
  <si>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</si>
  <si>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</si>
  <si>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</si>
  <si>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</si>
  <si>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</si>
  <si>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</si>
  <si>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</si>
  <si>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</si>
  <si>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</si>
  <si>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</si>
  <si>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</si>
  <si>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</si>
  <si>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</si>
  <si>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</si>
  <si>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</si>
  <si>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</si>
  <si>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</si>
  <si>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</si>
  <si>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</si>
  <si>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</si>
  <si>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</si>
  <si>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</si>
  <si>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</si>
  <si>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</si>
  <si>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</si>
  <si>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</si>
  <si>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</si>
  <si>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</si>
  <si>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</si>
  <si>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</si>
  <si>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</si>
  <si>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</si>
  <si>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</si>
  <si>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</si>
  <si>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</si>
  <si>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</si>
  <si>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</si>
  <si>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</si>
  <si>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</si>
  <si>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</si>
  <si>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</si>
  <si>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</si>
  <si>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</si>
  <si>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</si>
  <si>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</si>
  <si>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</si>
  <si>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</si>
  <si>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</si>
  <si>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</si>
  <si>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</si>
  <si>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</si>
  <si>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</si>
  <si>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</si>
  <si>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</si>
  <si>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</si>
  <si>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</si>
  <si>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</si>
  <si>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</si>
  <si>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</si>
  <si>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</si>
  <si>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</si>
  <si>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</si>
  <si>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</si>
  <si>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</si>
  <si>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</si>
  <si>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</si>
  <si>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</si>
  <si>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</si>
  <si>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</si>
  <si>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</si>
  <si>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</si>
  <si>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</si>
  <si>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</si>
  <si>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</si>
  <si>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</si>
  <si>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</si>
  <si>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</si>
  <si>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</si>
  <si>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</si>
  <si>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</si>
  <si>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</si>
  <si>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</si>
  <si>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</si>
  <si>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</si>
  <si>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</si>
  <si>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</si>
  <si>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</si>
  <si>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</si>
  <si>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</si>
  <si>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</si>
  <si>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</si>
  <si>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</si>
  <si>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</si>
  <si>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</si>
  <si>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</si>
  <si>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</si>
  <si>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</si>
  <si>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</si>
  <si>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</si>
  <si>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</si>
  <si>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</si>
  <si>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</si>
  <si>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</si>
  <si>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</si>
  <si>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</si>
  <si>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</si>
  <si>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</si>
  <si>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</si>
  <si>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</si>
  <si>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</si>
  <si>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</si>
  <si>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</si>
  <si>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</si>
  <si>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</si>
  <si>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</si>
  <si>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</si>
  <si>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</si>
  <si>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</si>
  <si>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</si>
  <si>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</si>
  <si>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</si>
  <si>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</si>
  <si>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</si>
  <si>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</si>
  <si>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</si>
  <si>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</si>
  <si>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</si>
  <si>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</si>
  <si>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</si>
  <si>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</si>
  <si>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</si>
  <si>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</si>
  <si>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</si>
  <si>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</si>
  <si>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</si>
  <si>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</si>
  <si>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</si>
  <si>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</si>
  <si>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</si>
  <si>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</si>
  <si>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</si>
  <si>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</si>
  <si>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</si>
  <si>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</si>
  <si>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</si>
  <si>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</si>
  <si>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</si>
  <si>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</si>
  <si>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</si>
  <si>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</si>
  <si>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</si>
  <si>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</si>
  <si>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</si>
  <si>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</si>
  <si>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</si>
  <si>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</si>
  <si>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</si>
  <si>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</si>
  <si>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</si>
  <si>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</si>
  <si>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</si>
  <si>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</si>
  <si>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</si>
  <si>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</si>
  <si>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</si>
  <si>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</si>
  <si>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</si>
  <si>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</si>
  <si>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</si>
  <si>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</si>
  <si>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</si>
  <si>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</si>
  <si>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</si>
  <si>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</si>
  <si>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</si>
  <si>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</si>
  <si>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</si>
  <si>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</si>
  <si>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</si>
  <si>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</si>
  <si>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</si>
  <si>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</si>
  <si>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</si>
  <si>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</si>
  <si>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</si>
  <si>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</si>
  <si>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</si>
  <si>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</si>
  <si>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</si>
  <si>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</si>
  <si>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</si>
  <si>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</si>
  <si>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</si>
  <si>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</si>
  <si>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</si>
  <si>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</si>
  <si>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</si>
  <si>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</si>
  <si>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</si>
  <si>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</si>
  <si>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</si>
  <si>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</si>
  <si>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</si>
  <si>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</si>
  <si>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</si>
  <si>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</si>
  <si>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</si>
  <si>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</si>
  <si>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</si>
  <si>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</si>
  <si>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</si>
  <si>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</si>
  <si>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</si>
  <si>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</si>
  <si>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</si>
  <si>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</si>
  <si>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</si>
  <si>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</si>
  <si>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</si>
  <si>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</si>
  <si>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</si>
  <si>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</si>
  <si>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</si>
  <si>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</si>
  <si>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</si>
  <si>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</si>
  <si>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</si>
  <si>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</si>
  <si>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</si>
  <si>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</si>
  <si>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</si>
  <si>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</si>
  <si>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</si>
  <si>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</si>
  <si>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</si>
  <si>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</si>
  <si>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</si>
  <si>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</si>
  <si>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</si>
  <si>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</si>
  <si>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</si>
  <si>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</si>
  <si>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</si>
  <si>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</si>
  <si>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</si>
  <si>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</si>
  <si>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</si>
  <si>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</si>
  <si>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</si>
  <si>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</si>
  <si>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</si>
  <si>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</si>
  <si>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</si>
  <si>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</si>
  <si>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</si>
  <si>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</si>
  <si>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</si>
  <si>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</si>
  <si>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</si>
  <si>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</si>
  <si>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</si>
  <si>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</si>
  <si>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</si>
  <si>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</si>
  <si>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</si>
  <si>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</si>
  <si>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</si>
  <si>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</si>
  <si>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</si>
  <si>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</si>
  <si>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</si>
  <si>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</si>
  <si>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</si>
  <si>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</si>
  <si>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</si>
  <si>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</si>
  <si>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</si>
  <si>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</si>
  <si>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</si>
  <si>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</si>
  <si>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</si>
  <si>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</si>
  <si>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</si>
  <si>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</si>
  <si>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</si>
  <si>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</si>
  <si>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</si>
  <si>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</si>
  <si>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</si>
  <si>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</si>
  <si>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</si>
  <si>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</si>
  <si>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</si>
  <si>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</si>
  <si>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</si>
  <si>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</si>
  <si>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</si>
  <si>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</si>
  <si>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</si>
  <si>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</si>
  <si>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</si>
  <si>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</si>
  <si>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</si>
  <si>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</si>
  <si>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</si>
  <si>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</si>
  <si>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</si>
  <si>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</si>
  <si>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</si>
  <si>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</si>
  <si>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</si>
  <si>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</si>
  <si>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</si>
  <si>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</si>
  <si>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</si>
  <si>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</si>
  <si>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</si>
  <si>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</si>
  <si>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</si>
  <si>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</si>
  <si>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</si>
  <si>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</si>
  <si>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</si>
  <si>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</si>
  <si>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</si>
  <si>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</si>
  <si>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</si>
  <si>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</si>
  <si>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</si>
  <si>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</si>
  <si>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</si>
  <si>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</si>
  <si>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</si>
  <si>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</si>
  <si>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</si>
  <si>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</si>
  <si>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</si>
  <si>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</si>
  <si>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</si>
  <si>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</si>
  <si>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</si>
  <si>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</si>
  <si>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</si>
  <si>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</si>
  <si>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</si>
  <si>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</si>
  <si>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</si>
  <si>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</si>
  <si>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</si>
  <si>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</si>
  <si>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</si>
  <si>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</si>
  <si>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</si>
  <si>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</si>
  <si>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</si>
  <si>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</si>
  <si>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</si>
  <si>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</si>
  <si>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</si>
  <si>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</si>
  <si>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</si>
  <si>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</si>
  <si>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</si>
  <si>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</si>
  <si>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</si>
  <si>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</si>
  <si>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</si>
  <si>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</si>
  <si>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</si>
  <si>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</si>
  <si>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</si>
  <si>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</si>
  <si>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</si>
  <si>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</si>
  <si>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</si>
  <si>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</si>
  <si>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</si>
  <si>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</si>
  <si>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</si>
  <si>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</si>
  <si>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</si>
  <si>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</si>
  <si>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</si>
  <si>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</si>
  <si>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</si>
  <si>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</si>
  <si>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</si>
  <si>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</si>
  <si>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</si>
  <si>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</si>
  <si>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</si>
  <si>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</si>
  <si>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</si>
  <si>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</si>
  <si>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</si>
  <si>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</si>
  <si>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</si>
  <si>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</si>
  <si>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</si>
  <si>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</si>
  <si>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</si>
  <si>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</si>
  <si>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</si>
  <si>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</si>
  <si>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</si>
  <si>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</si>
  <si>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</si>
  <si>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</si>
  <si>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</si>
  <si>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</si>
  <si>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</si>
  <si>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</si>
  <si>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</si>
  <si>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</si>
  <si>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</si>
  <si>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</si>
  <si>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</si>
  <si>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</si>
  <si>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</si>
  <si>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</si>
  <si>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</si>
  <si>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</si>
  <si>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</si>
  <si>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</si>
  <si>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</si>
  <si>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</si>
  <si>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</si>
  <si>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</si>
  <si>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</si>
  <si>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</si>
  <si>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</si>
  <si>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</si>
  <si>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</si>
  <si>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</si>
  <si>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</si>
  <si>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</si>
  <si>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</si>
  <si>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</si>
  <si>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</si>
  <si>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</si>
  <si>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</si>
  <si>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</si>
  <si>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</si>
  <si>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</si>
  <si>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</si>
  <si>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</si>
  <si>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</si>
  <si>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</si>
  <si>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</si>
  <si>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</si>
  <si>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</si>
  <si>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</si>
  <si>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</si>
  <si>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</si>
  <si>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</si>
  <si>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</si>
  <si>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</si>
  <si>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</si>
  <si>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</si>
  <si>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</si>
  <si>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</si>
  <si>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</si>
  <si>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</si>
  <si>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</si>
  <si>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</si>
  <si>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</si>
  <si>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</si>
  <si>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</si>
  <si>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</si>
  <si>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</si>
  <si>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</si>
  <si>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</si>
  <si>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</si>
  <si>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</si>
  <si>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</si>
  <si>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</si>
  <si>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</si>
  <si>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</si>
  <si>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</si>
  <si>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</si>
  <si>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</si>
  <si>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</si>
  <si>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</si>
  <si>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</si>
  <si>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</si>
  <si>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</si>
  <si>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</si>
  <si>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</si>
  <si>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</si>
  <si>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</si>
  <si>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</si>
  <si>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</si>
  <si>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</si>
  <si>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</si>
  <si>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</si>
  <si>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</si>
  <si>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</si>
  <si>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</si>
  <si>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</si>
  <si>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</si>
  <si>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</si>
  <si>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</si>
  <si>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</si>
  <si>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</si>
  <si>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</si>
  <si>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</si>
  <si>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</si>
  <si>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</si>
  <si>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</si>
  <si>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</si>
  <si>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</si>
  <si>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</si>
  <si>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</si>
  <si>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</si>
  <si>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</si>
  <si>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</si>
  <si>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</si>
  <si>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</si>
  <si>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</si>
  <si>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</si>
  <si>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</si>
  <si>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</si>
  <si>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</si>
  <si>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</si>
  <si>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</si>
  <si>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</si>
  <si>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</si>
  <si>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</si>
  <si>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</si>
  <si>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</si>
  <si>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</si>
  <si>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</si>
  <si>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</si>
  <si>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</si>
  <si>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</si>
  <si>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</si>
  <si>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</si>
  <si>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</si>
  <si>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</si>
  <si>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</si>
  <si>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</si>
  <si>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</si>
  <si>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</si>
  <si>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</si>
  <si>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</si>
  <si>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</si>
  <si>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</si>
  <si>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</si>
  <si>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</si>
  <si>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</si>
  <si>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</si>
  <si>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</si>
  <si>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</si>
  <si>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</si>
  <si>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</si>
  <si>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</si>
  <si>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</si>
  <si>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</si>
  <si>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</si>
  <si>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</si>
  <si>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</si>
  <si>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</si>
  <si>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</si>
  <si>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</si>
  <si>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</si>
  <si>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</si>
  <si>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</si>
  <si>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</si>
  <si>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</si>
  <si>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</si>
  <si>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</si>
  <si>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</si>
  <si>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</si>
  <si>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</si>
  <si>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</si>
  <si>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</si>
  <si>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</si>
  <si>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</si>
  <si>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</si>
  <si>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</si>
  <si>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</si>
  <si>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</si>
  <si>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</si>
  <si>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</si>
  <si>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</si>
  <si>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</si>
  <si>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</si>
  <si>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</si>
  <si>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</si>
  <si>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</si>
  <si>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</si>
  <si>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</si>
  <si>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</si>
  <si>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</si>
  <si>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</si>
  <si>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</si>
  <si>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</si>
  <si>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</si>
  <si>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</si>
  <si>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</si>
  <si>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</si>
  <si>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</si>
  <si>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</si>
  <si>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</si>
  <si>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</si>
  <si>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</si>
  <si>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</si>
  <si>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</si>
  <si>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</si>
  <si>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</si>
  <si>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</si>
  <si>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</si>
  <si>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</si>
  <si>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</si>
  <si>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</si>
  <si>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</si>
  <si>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</si>
  <si>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</si>
  <si>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</si>
  <si>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</si>
  <si>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</si>
  <si>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</si>
  <si>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</si>
  <si>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</si>
  <si>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</si>
  <si>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</si>
  <si>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</si>
  <si>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</si>
  <si>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</si>
  <si>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</si>
  <si>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</si>
  <si>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</si>
  <si>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</si>
  <si>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</si>
  <si>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</si>
  <si>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</si>
  <si>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</si>
  <si>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</si>
  <si>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</si>
  <si>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</si>
  <si>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</si>
  <si>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</si>
  <si>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</si>
  <si>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</si>
  <si>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</si>
  <si>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</si>
  <si>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</si>
  <si>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</si>
  <si>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</si>
  <si>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</si>
  <si>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</si>
  <si>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</si>
  <si>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</si>
  <si>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</si>
  <si>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</si>
  <si>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</si>
  <si>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</si>
  <si>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</si>
  <si>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</si>
  <si>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</si>
  <si>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</si>
  <si>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</si>
  <si>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</si>
  <si>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</si>
  <si>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</si>
  <si>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</si>
  <si>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</si>
  <si>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</si>
  <si>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</si>
  <si>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</si>
  <si>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</si>
  <si>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</si>
  <si>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</si>
  <si>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</si>
  <si>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</si>
  <si>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</si>
  <si>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</si>
  <si>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</si>
  <si>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</si>
  <si>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</si>
  <si>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</si>
  <si>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</si>
  <si>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</si>
  <si>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</si>
  <si>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</si>
  <si>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</si>
  <si>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</si>
  <si>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</si>
  <si>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</si>
  <si>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</si>
  <si>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</si>
  <si>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</si>
  <si>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</si>
  <si>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</si>
  <si>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</si>
  <si>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</si>
  <si>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</si>
  <si>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</si>
  <si>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</si>
  <si>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</si>
  <si>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</si>
  <si>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</si>
  <si>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</si>
  <si>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</si>
  <si>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</si>
  <si>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</si>
  <si>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</si>
  <si>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</si>
  <si>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</si>
  <si>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</si>
  <si>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</si>
  <si>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</si>
  <si>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</si>
  <si>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</si>
  <si>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</si>
  <si>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</si>
  <si>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</si>
  <si>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</si>
  <si>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</si>
  <si>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</si>
  <si>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</si>
  <si>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</si>
  <si>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</si>
  <si>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</si>
  <si>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</si>
  <si>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</si>
  <si>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</si>
  <si>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</si>
  <si>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</si>
  <si>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</si>
  <si>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</si>
  <si>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</si>
  <si>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</si>
  <si>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</si>
  <si>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</si>
  <si>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</si>
  <si>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</si>
  <si>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</si>
  <si>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</si>
  <si>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</si>
  <si>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</si>
  <si>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</si>
  <si>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</si>
  <si>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</si>
  <si>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</si>
  <si>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</si>
  <si>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</si>
  <si>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</si>
  <si>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</si>
  <si>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</si>
  <si>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</si>
  <si>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</si>
  <si>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</si>
  <si>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</si>
  <si>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</si>
  <si>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</si>
  <si>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</si>
  <si>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</si>
  <si>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</si>
  <si>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</si>
  <si>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</si>
  <si>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</si>
  <si>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</si>
  <si>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</si>
  <si>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</si>
  <si>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</si>
  <si>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</si>
  <si>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</si>
  <si>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</si>
  <si>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</si>
  <si>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</si>
  <si>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</si>
  <si>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</si>
  <si>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</si>
  <si>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</si>
  <si>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</si>
  <si>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</si>
  <si>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</si>
  <si>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</si>
  <si>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</si>
  <si>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</si>
  <si>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</si>
  <si>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</si>
  <si>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</si>
  <si>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</si>
  <si>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</si>
  <si>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</si>
  <si>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</si>
  <si>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</si>
  <si>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</si>
  <si>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</si>
  <si>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</si>
  <si>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</si>
  <si>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</si>
  <si>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</si>
  <si>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</si>
  <si>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</si>
  <si>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</si>
  <si>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</si>
  <si>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</si>
  <si>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</si>
  <si>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</si>
  <si>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</si>
  <si>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</si>
  <si>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</si>
  <si>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</si>
  <si>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</si>
  <si>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</si>
  <si>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</si>
  <si>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</si>
  <si>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</si>
  <si>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</si>
  <si>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</si>
  <si>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</si>
  <si>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</si>
  <si>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</si>
  <si>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</si>
  <si>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</si>
  <si>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</si>
  <si>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</si>
  <si>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</si>
  <si>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</si>
  <si>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</si>
  <si>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</si>
  <si>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</si>
  <si>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</si>
  <si>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</si>
  <si>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</si>
  <si>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</si>
  <si>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</si>
  <si>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</si>
  <si>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</si>
  <si>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</si>
  <si>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</si>
  <si>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</si>
  <si>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</si>
  <si>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</si>
  <si>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</si>
  <si>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</si>
  <si>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</si>
  <si>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</si>
  <si>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</si>
  <si>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</si>
  <si>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</si>
  <si>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</si>
  <si>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</si>
  <si>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</si>
  <si>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</si>
  <si>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</si>
  <si>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</si>
  <si>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</si>
  <si>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</si>
  <si>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</si>
  <si>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</si>
  <si>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</si>
  <si>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</si>
  <si>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</si>
  <si>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</si>
  <si>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</si>
  <si>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</si>
  <si>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</si>
  <si>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</si>
  <si>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</si>
  <si>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</si>
  <si>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</si>
  <si>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</si>
  <si>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</si>
  <si>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</si>
  <si>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</si>
  <si>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</si>
  <si>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</si>
  <si>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</si>
  <si>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</si>
  <si>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</si>
  <si>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</si>
  <si>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</si>
  <si>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</si>
  <si>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</si>
  <si>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</si>
  <si>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</si>
  <si>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</si>
  <si>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</si>
  <si>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</si>
  <si>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</si>
  <si>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</si>
  <si>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</si>
  <si>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</si>
  <si>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</si>
  <si>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</si>
  <si>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</si>
  <si>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</si>
  <si>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</si>
  <si>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</si>
  <si>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</si>
  <si>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</si>
  <si>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</si>
  <si>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</si>
  <si>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</si>
  <si>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</si>
  <si>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</si>
  <si>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</si>
  <si>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</si>
  <si>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</si>
  <si>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</si>
  <si>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</si>
  <si>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</si>
  <si>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</si>
  <si>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</si>
  <si>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</si>
  <si>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</si>
  <si>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</si>
  <si>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</si>
  <si>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</si>
  <si>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</si>
  <si>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</si>
  <si>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</si>
  <si>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</si>
  <si>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</si>
  <si>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</si>
  <si>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</si>
  <si>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</si>
  <si>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</si>
  <si>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</si>
  <si>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</si>
  <si>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</si>
  <si>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</si>
  <si>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</si>
  <si>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</si>
  <si>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</si>
  <si>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</si>
  <si>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</si>
  <si>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</si>
  <si>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</si>
  <si>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</si>
  <si>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</si>
  <si>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</si>
  <si>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</si>
  <si>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</si>
  <si>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</si>
  <si>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</si>
  <si>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</si>
  <si>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</si>
  <si>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</si>
  <si>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</si>
  <si>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</si>
  <si>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</si>
  <si>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</si>
  <si>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</si>
  <si>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</si>
  <si>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</si>
  <si>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</si>
  <si>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</si>
  <si>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</si>
  <si>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</si>
  <si>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</si>
  <si>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</si>
  <si>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</si>
  <si>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</si>
  <si>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</si>
  <si>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</si>
  <si>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</si>
  <si>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</si>
  <si>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</si>
  <si>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</si>
  <si>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</si>
  <si>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</si>
  <si>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</si>
  <si>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</si>
  <si>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</si>
  <si>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</si>
  <si>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</si>
  <si>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</si>
  <si>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</si>
  <si>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</si>
  <si>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</si>
  <si>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</si>
  <si>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</si>
  <si>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</si>
  <si>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</si>
  <si>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</si>
  <si>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</si>
  <si>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</si>
  <si>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</si>
  <si>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</si>
  <si>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</si>
  <si>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</si>
  <si>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</si>
  <si>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</si>
  <si>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</si>
  <si>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</si>
  <si>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</si>
  <si>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</si>
  <si>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</si>
  <si>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</si>
  <si>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</si>
  <si>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</si>
  <si>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</si>
  <si>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</si>
  <si>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</si>
  <si>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</si>
  <si>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</si>
  <si>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</si>
  <si>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</si>
  <si>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</si>
  <si>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</si>
  <si>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</si>
  <si>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</si>
  <si>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</si>
  <si>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</si>
  <si>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</si>
  <si>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</si>
  <si>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</si>
  <si>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</si>
  <si>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</si>
  <si>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</si>
  <si>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</si>
  <si>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</si>
  <si>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</si>
  <si>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</si>
  <si>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</si>
  <si>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</si>
  <si>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</si>
  <si>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</si>
  <si>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</si>
  <si>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</si>
  <si>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</si>
  <si>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</si>
  <si>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</si>
  <si>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</si>
  <si>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</si>
  <si>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</si>
  <si>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</si>
  <si>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</si>
  <si>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</si>
  <si>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</si>
  <si>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</si>
  <si>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</si>
  <si>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</si>
  <si>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</si>
  <si>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</si>
  <si>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</si>
  <si>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</si>
  <si>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</si>
  <si>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</si>
  <si>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</si>
  <si>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</si>
  <si>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</si>
  <si>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</si>
  <si>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</si>
  <si>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</si>
  <si>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</si>
  <si>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</si>
  <si>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</si>
  <si>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</si>
  <si>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</si>
  <si>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</si>
  <si>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</si>
  <si>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</si>
  <si>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</si>
  <si>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</si>
  <si>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</si>
  <si>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</si>
  <si>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</si>
  <si>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</si>
  <si>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</si>
  <si>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</si>
  <si>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</si>
  <si>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</si>
  <si>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</si>
  <si>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</si>
  <si>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</si>
  <si>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</si>
  <si>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</si>
  <si>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</si>
  <si>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</si>
  <si>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</si>
  <si>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</si>
  <si>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</si>
  <si>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</si>
  <si>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</si>
  <si>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</si>
  <si>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</si>
  <si>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</si>
  <si>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</si>
  <si>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</si>
  <si>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</si>
  <si>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</si>
  <si>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</si>
  <si>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</si>
  <si>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</si>
  <si>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</si>
  <si>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</si>
  <si>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</si>
  <si>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</si>
  <si>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</si>
  <si>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</si>
  <si>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</si>
  <si>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</si>
  <si>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</si>
  <si>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</si>
  <si>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</si>
  <si>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</si>
  <si>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</si>
  <si>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</si>
  <si>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</si>
  <si>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</si>
  <si>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</si>
  <si>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</si>
  <si>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</si>
  <si>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</si>
  <si>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</si>
  <si>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</si>
  <si>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</si>
  <si>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</si>
  <si>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</si>
  <si>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</si>
  <si>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</si>
  <si>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</si>
  <si>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</si>
  <si>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</si>
  <si>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</si>
  <si>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</si>
  <si>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</si>
  <si>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</si>
  <si>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</si>
  <si>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</si>
  <si>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</si>
  <si>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</si>
  <si>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</si>
  <si>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</si>
  <si>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</si>
  <si>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</si>
  <si>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</si>
  <si>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</si>
  <si>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</si>
  <si>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</si>
  <si>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</si>
  <si>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</si>
  <si>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</si>
  <si>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</si>
  <si>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</si>
  <si>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</si>
  <si>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</si>
  <si>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</si>
  <si>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</si>
  <si>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</si>
  <si>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</si>
  <si>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</si>
  <si>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</si>
  <si>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</si>
  <si>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</si>
  <si>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</si>
  <si>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</si>
  <si>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</si>
  <si>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</si>
  <si>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</si>
  <si>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</si>
  <si>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</si>
  <si>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</si>
  <si>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</si>
  <si>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</si>
  <si>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</si>
  <si>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</si>
  <si>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</si>
  <si>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</si>
  <si>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</si>
  <si>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</si>
  <si>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</si>
  <si>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</si>
  <si>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</si>
  <si>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</si>
  <si>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</si>
  <si>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</si>
  <si>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</si>
  <si>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</si>
  <si>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</si>
  <si>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</si>
  <si>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</si>
  <si>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</si>
  <si>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</si>
  <si>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</si>
  <si>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</si>
  <si>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</si>
  <si>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</si>
  <si>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</si>
  <si>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</si>
  <si>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</si>
  <si>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</si>
  <si>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</si>
  <si>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</si>
  <si>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</si>
  <si>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</si>
  <si>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</si>
  <si>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</si>
  <si>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</si>
  <si>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</si>
  <si>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</si>
  <si>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</si>
  <si>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</si>
  <si>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</si>
  <si>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</si>
  <si>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</si>
  <si>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</si>
  <si>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</si>
  <si>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</si>
  <si>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</si>
  <si>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</si>
  <si>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</si>
  <si>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</si>
  <si>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</si>
  <si>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</si>
  <si>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</si>
  <si>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</si>
  <si>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</si>
  <si>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</si>
  <si>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</si>
  <si>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</si>
  <si>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</si>
  <si>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</si>
  <si>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</si>
  <si>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</si>
  <si>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</si>
  <si>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</si>
  <si>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</si>
  <si>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</si>
  <si>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</si>
  <si>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</si>
  <si>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</si>
  <si>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</si>
  <si>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</si>
  <si>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</si>
  <si>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</si>
  <si>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</si>
  <si>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</si>
  <si>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</si>
  <si>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</si>
  <si>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</si>
  <si>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</si>
  <si>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</si>
  <si>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</si>
  <si>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</si>
  <si>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</si>
  <si>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</si>
  <si>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</si>
  <si>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</si>
  <si>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</si>
  <si>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</si>
  <si>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</si>
  <si>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</si>
  <si>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</si>
  <si>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</si>
  <si>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</si>
  <si>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</si>
  <si>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</si>
  <si>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</si>
  <si>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</si>
  <si>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</si>
  <si>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</si>
  <si>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</si>
  <si>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</si>
  <si>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</si>
  <si>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</si>
  <si>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</si>
  <si>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</si>
  <si>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</si>
  <si>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</si>
  <si>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</si>
  <si>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</si>
  <si>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</si>
  <si>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</si>
  <si>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</si>
  <si>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</si>
  <si>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</si>
  <si>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</si>
  <si>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</si>
  <si>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</si>
  <si>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</si>
  <si>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</si>
  <si>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</si>
  <si>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</si>
  <si>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</si>
  <si>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</si>
  <si>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</si>
  <si>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</si>
  <si>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</si>
  <si>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</si>
  <si>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</si>
  <si>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</si>
  <si>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</si>
  <si>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</si>
  <si>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</si>
  <si>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</si>
  <si>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</si>
  <si>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</si>
  <si>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</si>
  <si>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</si>
  <si>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</si>
  <si>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</si>
  <si>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</si>
  <si>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</si>
  <si>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</si>
  <si>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</si>
  <si>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</si>
  <si>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</si>
  <si>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</si>
  <si>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</si>
  <si>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</si>
  <si>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</si>
  <si>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</si>
  <si>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</si>
  <si>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</si>
  <si>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</si>
  <si>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</si>
  <si>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</si>
  <si>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</si>
  <si>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</si>
  <si>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</si>
  <si>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</si>
  <si>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</si>
  <si>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</si>
  <si>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</si>
  <si>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</si>
  <si>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</si>
  <si>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</si>
  <si>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</si>
  <si>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</si>
  <si>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</si>
  <si>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</si>
  <si>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</si>
  <si>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</si>
  <si>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</si>
  <si>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</si>
  <si>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</si>
  <si>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</si>
  <si>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</si>
  <si>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</si>
  <si>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</si>
  <si>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</si>
  <si>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</si>
  <si>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</si>
  <si>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</si>
  <si>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</si>
  <si>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</si>
  <si>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</si>
  <si>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</si>
  <si>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</si>
  <si>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</si>
  <si>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</si>
  <si>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</si>
  <si>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</si>
  <si>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</si>
  <si>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</si>
  <si>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</si>
  <si>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</si>
  <si>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</si>
  <si>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</si>
  <si>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</si>
  <si>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</si>
  <si>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</si>
  <si>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</si>
  <si>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</si>
  <si>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</si>
  <si>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</si>
  <si>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</si>
  <si>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</si>
  <si>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</si>
  <si>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</si>
  <si>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</si>
  <si>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</si>
  <si>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</si>
  <si>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</si>
  <si>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</si>
  <si>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</si>
  <si>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</si>
  <si>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</si>
  <si>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</si>
  <si>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</si>
  <si>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</si>
  <si>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</si>
  <si>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</si>
  <si>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</si>
  <si>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</si>
  <si>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</si>
  <si>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</si>
  <si>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</si>
  <si>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</si>
  <si>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</si>
  <si>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</si>
  <si>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</si>
  <si>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</si>
  <si>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</si>
  <si>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</si>
  <si>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</si>
  <si>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</si>
  <si>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</si>
  <si>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</si>
  <si>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</si>
  <si>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</si>
  <si>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</si>
  <si>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</si>
  <si>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</si>
  <si>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</si>
  <si>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</si>
  <si>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</si>
  <si>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</si>
  <si>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</si>
  <si>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</si>
  <si>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</si>
  <si>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</si>
  <si>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</si>
  <si>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</si>
  <si>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</si>
  <si>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</si>
  <si>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</si>
  <si>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</si>
  <si>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</si>
  <si>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</si>
  <si>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</si>
  <si>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</si>
  <si>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</si>
  <si>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</si>
  <si>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</si>
  <si>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</si>
  <si>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</si>
  <si>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</si>
  <si>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</si>
  <si>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</si>
  <si>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</si>
  <si>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</si>
  <si>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</si>
  <si>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</si>
  <si>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</si>
  <si>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</si>
  <si>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</si>
  <si>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</si>
  <si>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</si>
  <si>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</si>
  <si>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</si>
  <si>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</si>
  <si>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</si>
  <si>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</si>
  <si>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</si>
  <si>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</si>
  <si>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</si>
  <si>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</si>
  <si>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</si>
  <si>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</si>
  <si>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</si>
  <si>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</si>
  <si>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</si>
  <si>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</si>
  <si>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</si>
  <si>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</si>
  <si>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</si>
  <si>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</si>
  <si>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</si>
  <si>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</si>
  <si>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</si>
  <si>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</si>
  <si>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</si>
  <si>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</si>
  <si>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</si>
  <si>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</si>
  <si>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</si>
  <si>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</si>
  <si>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</si>
  <si>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</si>
  <si>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</si>
  <si>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</si>
  <si>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</si>
  <si>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</si>
  <si>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</si>
  <si>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</si>
  <si>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</si>
  <si>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</si>
  <si>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</si>
  <si>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</si>
  <si>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</si>
  <si>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</si>
  <si>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</si>
  <si>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</si>
  <si>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</si>
  <si>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</si>
  <si>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</si>
  <si>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</si>
  <si>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</si>
  <si>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</si>
  <si>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</si>
  <si>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</si>
  <si>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</si>
  <si>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</si>
  <si>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</si>
  <si>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</si>
  <si>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</si>
  <si>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</si>
  <si>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</si>
  <si>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</si>
  <si>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</si>
  <si>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</si>
  <si>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</si>
  <si>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</si>
  <si>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</si>
  <si>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</si>
  <si>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</si>
  <si>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</si>
  <si>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</si>
  <si>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</si>
  <si>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</si>
  <si>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</si>
  <si>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</si>
  <si>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</si>
  <si>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</si>
  <si>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</si>
  <si>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</si>
  <si>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</si>
  <si>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</si>
  <si>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</si>
  <si>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</si>
  <si>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</si>
  <si>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</si>
  <si>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</si>
  <si>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</si>
  <si>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</si>
  <si>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</si>
  <si>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</si>
  <si>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</si>
  <si>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</si>
  <si>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</si>
  <si>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</si>
  <si>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</si>
  <si>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</si>
  <si>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</si>
  <si>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</si>
  <si>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</si>
  <si>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</si>
  <si>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</si>
  <si>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</si>
  <si>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</si>
  <si>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</si>
  <si>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</si>
  <si>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</si>
  <si>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</si>
  <si>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</si>
  <si>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</si>
  <si>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</si>
  <si>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</si>
  <si>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</si>
  <si>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</si>
  <si>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</si>
  <si>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</si>
  <si>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</si>
  <si>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</si>
  <si>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</si>
  <si>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</si>
  <si>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</si>
  <si>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</si>
  <si>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</si>
  <si>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</si>
  <si>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</si>
  <si>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</si>
  <si>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</si>
  <si>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</si>
  <si>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</si>
  <si>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</si>
  <si>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</si>
  <si>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</si>
  <si>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</si>
  <si>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</si>
  <si>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</si>
  <si>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</si>
  <si>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</si>
  <si>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</si>
  <si>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</si>
  <si>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</si>
  <si>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</si>
  <si>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</si>
  <si>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</si>
  <si>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</si>
  <si>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</si>
  <si>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</si>
  <si>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</si>
  <si>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</si>
  <si>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</si>
  <si>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</si>
  <si>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</si>
  <si>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</si>
  <si>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</si>
  <si>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</si>
  <si>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</si>
  <si>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</si>
  <si>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</si>
  <si>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</si>
  <si>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</si>
  <si>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</si>
  <si>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</si>
  <si>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</si>
  <si>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</si>
  <si>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</si>
  <si>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</si>
  <si>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</si>
  <si>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</si>
  <si>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</si>
  <si>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</si>
  <si>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</si>
  <si>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</si>
  <si>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</si>
  <si>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</si>
  <si>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</si>
  <si>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</si>
  <si>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</si>
  <si>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</si>
  <si>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</si>
  <si>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</si>
  <si>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</si>
  <si>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</si>
  <si>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</si>
  <si>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</si>
  <si>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</si>
  <si>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</si>
  <si>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</si>
  <si>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</si>
  <si>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</si>
  <si>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</si>
  <si>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</si>
  <si>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</si>
  <si>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</si>
  <si>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</si>
  <si>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</si>
  <si>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</si>
  <si>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</si>
  <si>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</si>
  <si>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</si>
  <si>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</si>
  <si>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</si>
  <si>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</si>
  <si>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</si>
  <si>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</si>
  <si>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</si>
  <si>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</si>
  <si>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</si>
  <si>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</si>
  <si>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</si>
  <si>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</si>
  <si>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</si>
  <si>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</si>
  <si>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</si>
  <si>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</si>
  <si>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</si>
  <si>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</si>
  <si>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</si>
  <si>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</si>
  <si>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</si>
  <si>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</si>
  <si>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</si>
  <si>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</si>
  <si>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</si>
  <si>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</si>
  <si>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</si>
  <si>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</si>
  <si>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</si>
  <si>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</si>
  <si>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</si>
  <si>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</si>
  <si>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</si>
  <si>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</si>
  <si>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</si>
  <si>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</si>
  <si>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</si>
  <si>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</si>
  <si>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</si>
  <si>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</si>
  <si>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</si>
  <si>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</si>
  <si>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</si>
  <si>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</si>
  <si>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</si>
  <si>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</si>
  <si>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</si>
  <si>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</si>
  <si>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</si>
  <si>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</si>
  <si>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</si>
  <si>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</si>
  <si>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</si>
  <si>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</si>
  <si>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</si>
  <si>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</si>
  <si>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</si>
  <si>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</si>
  <si>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</si>
  <si>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</si>
  <si>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</si>
  <si>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</si>
  <si>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</si>
  <si>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</si>
  <si>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</si>
  <si>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</si>
  <si>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</si>
  <si>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</si>
  <si>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</si>
  <si>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</si>
  <si>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</si>
  <si>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</si>
  <si>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</si>
  <si>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</si>
  <si>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</si>
  <si>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</si>
  <si>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</si>
  <si>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</si>
  <si>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</si>
  <si>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</si>
  <si>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</si>
  <si>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</si>
  <si>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</si>
  <si>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</si>
  <si>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</si>
  <si>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</si>
  <si>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</si>
  <si>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</si>
  <si>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</si>
  <si>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</si>
  <si>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</si>
  <si>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</si>
  <si>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</si>
  <si>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</si>
  <si>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</si>
  <si>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</si>
  <si>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</si>
  <si>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</si>
  <si>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</si>
  <si>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</si>
  <si>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</si>
  <si>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</si>
  <si>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</si>
  <si>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</si>
  <si>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</si>
  <si>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</si>
  <si>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</si>
  <si>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</si>
  <si>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</si>
  <si>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</si>
  <si>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</si>
  <si>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</si>
  <si>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</si>
  <si>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</si>
  <si>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</si>
  <si>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</si>
  <si>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</si>
  <si>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</si>
  <si>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</si>
  <si>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</si>
  <si>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</si>
  <si>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</si>
  <si>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</si>
  <si>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</si>
  <si>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</si>
  <si>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</si>
  <si>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</si>
  <si>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</si>
  <si>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</si>
  <si>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</si>
  <si>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</si>
  <si>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</si>
  <si>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</si>
  <si>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</si>
  <si>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</si>
  <si>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</si>
  <si>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</si>
  <si>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</si>
  <si>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</si>
  <si>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</si>
  <si>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</si>
  <si>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</si>
  <si>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</si>
  <si>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</si>
  <si>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</si>
  <si>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</si>
  <si>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</si>
  <si>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</si>
  <si>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</si>
  <si>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</si>
  <si>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</si>
  <si>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</si>
  <si>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</si>
  <si>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</si>
  <si>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</si>
  <si>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</si>
  <si>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</si>
  <si>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</si>
  <si>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</si>
  <si>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</si>
  <si>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</si>
  <si>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</si>
  <si>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</si>
  <si>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</si>
  <si>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</si>
  <si>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</si>
  <si>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</si>
  <si>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</si>
  <si>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</si>
  <si>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</si>
  <si>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</si>
  <si>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</si>
  <si>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</si>
  <si>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</si>
  <si>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</si>
  <si>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</si>
  <si>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</si>
  <si>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</si>
  <si>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</si>
  <si>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</si>
  <si>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</si>
  <si>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</si>
  <si>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</si>
  <si>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</si>
  <si>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</si>
  <si>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</si>
  <si>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</si>
  <si>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</si>
  <si>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</si>
  <si>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</si>
  <si>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</si>
  <si>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</si>
  <si>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</si>
  <si>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</si>
  <si>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</si>
  <si>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</si>
  <si>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</si>
  <si>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</si>
  <si>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</si>
  <si>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</si>
  <si>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</si>
  <si>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</si>
  <si>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</si>
  <si>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</si>
  <si>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</si>
  <si>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</si>
  <si>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</si>
  <si>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</si>
  <si>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</si>
  <si>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</si>
  <si>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</si>
  <si>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</si>
  <si>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</si>
  <si>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</si>
  <si>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</si>
  <si>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</si>
  <si>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</si>
  <si>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</si>
  <si>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</si>
  <si>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</si>
  <si>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</si>
  <si>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</si>
  <si>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</si>
  <si>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</si>
  <si>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</si>
  <si>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</si>
  <si>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</si>
  <si>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</si>
  <si>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</si>
  <si>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</si>
  <si>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</si>
  <si>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</si>
  <si>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</si>
  <si>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</si>
  <si>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</si>
  <si>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</si>
  <si>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</si>
  <si>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</si>
  <si>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</si>
  <si>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</si>
  <si>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</si>
  <si>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</si>
  <si>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</si>
  <si>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</si>
  <si>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</si>
  <si>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</si>
  <si>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</si>
  <si>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</si>
  <si>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</si>
  <si>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</si>
  <si>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</si>
  <si>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</si>
  <si>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</si>
  <si>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</si>
  <si>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</si>
  <si>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</si>
  <si>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</si>
  <si>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</si>
  <si>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</si>
  <si>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</si>
  <si>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</si>
  <si>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</si>
  <si>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</si>
  <si>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</si>
  <si>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</si>
  <si>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</si>
  <si>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</si>
  <si>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</si>
  <si>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</si>
  <si>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</si>
  <si>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</si>
  <si>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</si>
  <si>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</si>
  <si>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</si>
  <si>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</si>
  <si>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</si>
  <si>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</si>
  <si>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</si>
  <si>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</si>
  <si>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</si>
  <si>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</si>
  <si>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</si>
  <si>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</si>
  <si>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</si>
  <si>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</si>
  <si>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</si>
  <si>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</si>
  <si>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</si>
  <si>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</si>
  <si>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</si>
  <si>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</si>
  <si>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</si>
  <si>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</si>
  <si>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</si>
  <si>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</si>
  <si>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</si>
  <si>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</si>
  <si>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</si>
  <si>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</si>
  <si>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</si>
  <si>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</si>
  <si>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</si>
  <si>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</si>
  <si>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</si>
  <si>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</si>
  <si>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</si>
  <si>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</si>
  <si>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</si>
  <si>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</si>
  <si>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</si>
  <si>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</si>
  <si>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</si>
  <si>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</si>
  <si>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</si>
  <si>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</si>
  <si>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</si>
  <si>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</si>
  <si>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</si>
  <si>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</si>
  <si>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</si>
  <si>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</si>
  <si>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</si>
  <si>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</si>
  <si>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</si>
  <si>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</si>
  <si>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</si>
  <si>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</si>
  <si>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</si>
  <si>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</si>
  <si>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</si>
  <si>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</si>
  <si>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</si>
  <si>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</si>
  <si>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</si>
  <si>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</si>
  <si>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</si>
  <si>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</si>
  <si>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</si>
  <si>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</si>
  <si>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</si>
  <si>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</si>
  <si>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</si>
  <si>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</si>
  <si>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</si>
  <si>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</si>
  <si>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</si>
  <si>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</si>
  <si>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</si>
  <si>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</si>
  <si>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</si>
  <si>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</si>
  <si>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</si>
  <si>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</si>
  <si>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</si>
  <si>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</si>
  <si>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</si>
  <si>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</si>
  <si>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</si>
  <si>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</si>
  <si>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</si>
  <si>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</si>
  <si>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</si>
  <si>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</si>
  <si>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</si>
  <si>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</si>
  <si>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</si>
  <si>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</si>
  <si>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</si>
  <si>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</si>
  <si>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</si>
  <si>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</si>
  <si>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</si>
  <si>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</si>
  <si>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</si>
  <si>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</si>
  <si>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</si>
  <si>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</si>
  <si>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</si>
  <si>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</si>
  <si>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</si>
  <si>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</si>
  <si>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</si>
  <si>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</si>
  <si>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</si>
  <si>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</si>
  <si>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</si>
  <si>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</si>
  <si>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</si>
  <si>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</si>
  <si>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</si>
  <si>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</si>
  <si>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</si>
  <si>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</si>
  <si>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</si>
  <si>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</si>
  <si>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</si>
  <si>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</si>
  <si>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</si>
  <si>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</si>
  <si>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</si>
  <si>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</si>
  <si>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</si>
  <si>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</si>
  <si>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</si>
  <si>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</si>
  <si>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</si>
  <si>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</si>
  <si>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</si>
  <si>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</si>
  <si>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</si>
  <si>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</si>
  <si>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</si>
  <si>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</si>
  <si>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</si>
  <si>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</si>
  <si>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</si>
  <si>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</si>
  <si>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</si>
  <si>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</si>
  <si>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</si>
  <si>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</si>
  <si>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</si>
  <si>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</si>
  <si>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</si>
  <si>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</si>
  <si>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</si>
  <si>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</si>
  <si>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</si>
  <si>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</si>
  <si>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</si>
  <si>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</si>
  <si>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</si>
  <si>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</si>
  <si>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</si>
  <si>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</si>
  <si>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</si>
  <si>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</si>
  <si>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</si>
  <si>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</si>
  <si>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</si>
  <si>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</si>
  <si>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</si>
  <si>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</si>
  <si>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</si>
  <si>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</si>
  <si>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</si>
  <si>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</si>
  <si>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</si>
  <si>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</si>
  <si>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</si>
  <si>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</si>
  <si>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</si>
  <si>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</si>
  <si>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</si>
  <si>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</si>
  <si>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</si>
  <si>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</si>
  <si>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</si>
  <si>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</si>
  <si>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</si>
  <si>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</si>
  <si>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</si>
  <si>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</si>
  <si>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</si>
  <si>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</si>
  <si>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</si>
  <si>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</si>
  <si>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</si>
  <si>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</si>
  <si>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</si>
  <si>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</si>
  <si>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</si>
  <si>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</si>
  <si>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</si>
  <si>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</si>
  <si>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</si>
  <si>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</si>
  <si>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</si>
  <si>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</si>
  <si>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</si>
  <si>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</si>
  <si>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</si>
  <si>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</si>
  <si>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</si>
  <si>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</si>
  <si>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</si>
  <si>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</si>
  <si>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</si>
  <si>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</si>
  <si>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</si>
  <si>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</si>
  <si>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</si>
  <si>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</si>
  <si>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</si>
  <si>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</si>
  <si>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</si>
  <si>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</si>
  <si>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</si>
  <si>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</si>
  <si>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</si>
  <si>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</si>
  <si>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</si>
  <si>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</si>
  <si>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</si>
  <si>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</si>
  <si>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</si>
  <si>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</si>
  <si>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</si>
  <si>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</si>
  <si>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</si>
  <si>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</si>
  <si>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</si>
  <si>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</si>
  <si>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</si>
  <si>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</si>
  <si>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</si>
  <si>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</si>
  <si>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</si>
  <si>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</si>
  <si>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</si>
  <si>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</si>
  <si>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</si>
  <si>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</si>
  <si>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</si>
  <si>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</si>
  <si>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</si>
  <si>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</si>
  <si>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</si>
  <si>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</si>
  <si>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</si>
  <si>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</si>
  <si>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</si>
  <si>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</si>
  <si>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</si>
  <si>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</si>
  <si>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</si>
  <si>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</si>
  <si>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</si>
  <si>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</si>
  <si>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</si>
  <si>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</si>
  <si>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</si>
  <si>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</si>
  <si>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</si>
  <si>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</si>
  <si>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</si>
  <si>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</si>
  <si>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</si>
  <si>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</si>
  <si>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</si>
  <si>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</si>
  <si>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</si>
  <si>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</si>
  <si>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</si>
  <si>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</si>
  <si>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</si>
  <si>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</si>
  <si>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</si>
  <si>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</si>
  <si>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</si>
  <si>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</si>
  <si>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</si>
  <si>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</si>
  <si>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</si>
  <si>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</si>
  <si>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</si>
  <si>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</si>
  <si>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</si>
  <si>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</si>
  <si>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</si>
  <si>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</si>
  <si>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</si>
  <si>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</si>
  <si>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</si>
  <si>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</si>
  <si>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</si>
  <si>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</si>
  <si>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</si>
  <si>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</si>
  <si>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</si>
  <si>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</si>
  <si>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</si>
  <si>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</si>
  <si>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</si>
  <si>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</si>
  <si>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</si>
  <si>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</si>
  <si>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</si>
  <si>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</si>
  <si>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</si>
  <si>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</si>
  <si>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</si>
  <si>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</si>
  <si>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</si>
  <si>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</si>
  <si>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</si>
  <si>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</si>
  <si>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</si>
  <si>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</si>
  <si>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</si>
  <si>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</si>
  <si>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</si>
  <si>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</si>
  <si>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</si>
  <si>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</si>
  <si>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</si>
  <si>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</si>
  <si>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</si>
  <si>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</si>
  <si>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</si>
  <si>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</si>
  <si>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</si>
  <si>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</si>
  <si>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</si>
  <si>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</si>
  <si>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</si>
  <si>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</si>
  <si>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</si>
  <si>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</si>
  <si>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</si>
  <si>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</si>
  <si>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</si>
  <si>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</si>
  <si>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</si>
  <si>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</si>
  <si>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</si>
  <si>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</si>
  <si>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</si>
  <si>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</si>
  <si>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</si>
  <si>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</si>
  <si>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</si>
  <si>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</si>
  <si>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</si>
  <si>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</si>
  <si>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</si>
  <si>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</si>
  <si>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</si>
  <si>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</si>
  <si>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</si>
  <si>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</si>
  <si>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</si>
  <si>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</si>
  <si>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</si>
  <si>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</si>
  <si>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</si>
  <si>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</si>
  <si>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</si>
  <si>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</si>
  <si>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</si>
  <si>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</si>
  <si>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</si>
  <si>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</si>
  <si>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</si>
  <si>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</si>
  <si>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</si>
  <si>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</si>
  <si>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</si>
  <si>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</si>
  <si>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</si>
  <si>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</si>
  <si>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</si>
  <si>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</si>
  <si>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</si>
  <si>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</si>
  <si>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</si>
  <si>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</si>
  <si>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</si>
  <si>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</si>
  <si>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</si>
  <si>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</si>
  <si>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</si>
  <si>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</si>
  <si>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</si>
  <si>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</si>
  <si>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</si>
  <si>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</si>
  <si>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</si>
  <si>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</si>
  <si>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</si>
  <si>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</si>
  <si>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</si>
  <si>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</si>
  <si>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</si>
  <si>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</si>
  <si>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</si>
  <si>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</si>
  <si>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</si>
  <si>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</si>
  <si>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</si>
  <si>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</si>
  <si>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</si>
  <si>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</si>
  <si>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</si>
  <si>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</si>
  <si>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</si>
  <si>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</si>
  <si>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</si>
  <si>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</si>
  <si>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</si>
  <si>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</si>
  <si>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</si>
  <si>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</si>
  <si>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</si>
  <si>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</si>
  <si>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</si>
  <si>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</si>
  <si>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</si>
  <si>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</si>
  <si>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</si>
  <si>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</si>
  <si>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</si>
  <si>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</si>
  <si>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</si>
  <si>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</si>
  <si>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</si>
  <si>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</si>
  <si>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</si>
  <si>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</si>
  <si>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</si>
  <si>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</si>
  <si>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</si>
  <si>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</si>
  <si>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</si>
  <si>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</si>
  <si>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</si>
  <si>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</si>
  <si>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</si>
  <si>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</si>
  <si>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</si>
  <si>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</si>
  <si>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</si>
  <si>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</si>
  <si>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</si>
  <si>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</si>
  <si>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</si>
  <si>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</si>
  <si>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</si>
  <si>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</si>
  <si>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</si>
  <si>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</si>
  <si>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</si>
  <si>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</si>
  <si>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</si>
  <si>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</si>
  <si>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</si>
  <si>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</si>
  <si>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</si>
  <si>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</si>
  <si>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</si>
  <si>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</si>
  <si>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</si>
  <si>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</si>
  <si>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</si>
  <si>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</si>
  <si>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</si>
  <si>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</si>
  <si>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</si>
  <si>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</si>
  <si>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</si>
  <si>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</si>
  <si>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</si>
  <si>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</si>
  <si>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</si>
  <si>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</si>
  <si>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</si>
  <si>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</si>
  <si>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</si>
  <si>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</si>
  <si>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</si>
  <si>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</si>
  <si>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</si>
  <si>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</si>
  <si>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</si>
  <si>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</si>
  <si>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</si>
  <si>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</si>
  <si>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</si>
  <si>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</si>
  <si>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</si>
  <si>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</si>
  <si>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</si>
  <si>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</si>
  <si>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</si>
  <si>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</si>
  <si>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</si>
  <si>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</si>
  <si>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</si>
  <si>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</si>
  <si>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</si>
  <si>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</si>
  <si>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</si>
  <si>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</si>
  <si>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</si>
  <si>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</si>
  <si>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</si>
  <si>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</si>
  <si>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</si>
  <si>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</si>
  <si>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</si>
  <si>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</si>
  <si>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</si>
  <si>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</si>
  <si>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</si>
  <si>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</si>
  <si>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</si>
  <si>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</si>
  <si>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</si>
  <si>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</si>
  <si>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</si>
  <si>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</si>
  <si>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</si>
  <si>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</si>
  <si>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</si>
  <si>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</si>
  <si>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</si>
  <si>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</si>
  <si>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</si>
  <si>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</si>
  <si>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</si>
  <si>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</si>
  <si>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</si>
  <si>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</si>
  <si>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</si>
  <si>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</si>
  <si>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</si>
  <si>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</si>
  <si>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</si>
  <si>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</si>
  <si>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</si>
  <si>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</si>
  <si>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</si>
  <si>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</si>
  <si>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</si>
  <si>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</si>
  <si>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</si>
  <si>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</si>
  <si>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</si>
  <si>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</si>
  <si>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</si>
  <si>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</si>
  <si>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</si>
  <si>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</si>
  <si>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</si>
  <si>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</si>
  <si>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</si>
  <si>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</si>
  <si>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</si>
  <si>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</si>
  <si>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</si>
  <si>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</si>
  <si>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</si>
  <si>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</si>
  <si>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</si>
  <si>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</si>
  <si>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</si>
  <si>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</si>
  <si>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</si>
  <si>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</si>
  <si>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</si>
  <si>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</si>
  <si>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</si>
  <si>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</si>
  <si>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</si>
  <si>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</si>
  <si>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</si>
  <si>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</si>
  <si>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</si>
  <si>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</si>
  <si>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</si>
  <si>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</si>
  <si>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</si>
  <si>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</si>
  <si>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</si>
  <si>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</si>
  <si>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</si>
  <si>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</si>
  <si>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</si>
  <si>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</si>
  <si>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</si>
  <si>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</si>
  <si>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</si>
  <si>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</si>
  <si>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</si>
  <si>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</si>
  <si>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</si>
  <si>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</si>
  <si>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</si>
  <si>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</si>
  <si>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</si>
  <si>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</si>
  <si>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</si>
  <si>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</si>
  <si>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</si>
  <si>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</si>
  <si>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</si>
  <si>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</si>
  <si>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</si>
  <si>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</si>
  <si>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</si>
  <si>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</si>
  <si>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</si>
  <si>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</si>
  <si>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</si>
  <si>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</si>
  <si>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</si>
  <si>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</si>
  <si>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</si>
  <si>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</si>
  <si>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</si>
  <si>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</si>
  <si>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</si>
  <si>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</si>
  <si>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</si>
  <si>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</si>
  <si>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</si>
  <si>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</si>
  <si>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</si>
  <si>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</si>
  <si>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</si>
  <si>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</si>
  <si>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</si>
  <si>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</si>
  <si>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</si>
  <si>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</si>
  <si>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</si>
  <si>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</si>
  <si>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</si>
  <si>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</si>
  <si>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</si>
  <si>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</si>
  <si>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</si>
  <si>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</si>
  <si>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</si>
  <si>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</si>
  <si>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</si>
  <si>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</si>
  <si>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</si>
  <si>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</si>
  <si>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</si>
  <si>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</si>
  <si>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</si>
  <si>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</si>
  <si>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</si>
  <si>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</si>
  <si>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</si>
  <si>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</si>
  <si>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</si>
  <si>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</si>
  <si>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</si>
  <si>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</si>
  <si>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</si>
  <si>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</si>
  <si>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</si>
  <si>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</si>
  <si>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</si>
  <si>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</si>
  <si>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</si>
  <si>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</si>
  <si>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</si>
  <si>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</si>
  <si>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</si>
  <si>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</si>
  <si>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</si>
  <si>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</si>
  <si>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</si>
  <si>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</si>
  <si>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</si>
  <si>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</si>
  <si>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</si>
  <si>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</si>
  <si>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</si>
  <si>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</si>
  <si>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</si>
  <si>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</si>
  <si>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</si>
  <si>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</si>
  <si>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</si>
  <si>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</si>
  <si>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</si>
  <si>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</si>
  <si>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</si>
  <si>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</si>
  <si>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</si>
  <si>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</si>
  <si>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</si>
  <si>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</si>
  <si>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</si>
  <si>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</si>
  <si>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</si>
  <si>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</si>
  <si>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</si>
  <si>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</si>
  <si>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</si>
  <si>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</si>
  <si>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</si>
  <si>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</si>
  <si>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</si>
  <si>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</si>
  <si>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</si>
  <si>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</si>
  <si>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</si>
  <si>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</si>
  <si>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</si>
  <si>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</si>
  <si>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</si>
  <si>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</si>
  <si>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</si>
  <si>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</si>
  <si>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</si>
  <si>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</si>
  <si>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</si>
  <si>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</si>
  <si>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</si>
  <si>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</si>
  <si>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</si>
  <si>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</si>
  <si>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</si>
  <si>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</si>
  <si>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</si>
  <si>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</si>
  <si>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</si>
  <si>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</si>
  <si>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</si>
  <si>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</si>
  <si>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</si>
  <si>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</si>
  <si>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</si>
  <si>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</si>
  <si>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</si>
  <si>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</si>
  <si>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</si>
  <si>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</si>
  <si>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</si>
  <si>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</si>
  <si>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</si>
  <si>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</si>
  <si>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</si>
  <si>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</si>
  <si>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</si>
  <si>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</si>
  <si>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</si>
  <si>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</si>
  <si>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</si>
  <si>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</si>
  <si>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</si>
  <si>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</si>
  <si>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</si>
  <si>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</si>
  <si>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</si>
  <si>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</si>
  <si>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</si>
  <si>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</si>
  <si>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</si>
  <si>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</si>
  <si>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</si>
  <si>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</si>
  <si>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</si>
  <si>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</si>
  <si>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</si>
  <si>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</si>
  <si>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</si>
  <si>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</si>
  <si>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</si>
  <si>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</si>
  <si>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</si>
  <si>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</si>
  <si>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</si>
  <si>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</si>
  <si>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</si>
  <si>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</si>
  <si>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</si>
  <si>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</si>
  <si>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</si>
  <si>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</si>
  <si>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</si>
  <si>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</si>
  <si>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</si>
  <si>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</si>
  <si>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</si>
  <si>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</si>
  <si>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</si>
  <si>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</si>
  <si>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</si>
  <si>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</si>
  <si>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</si>
  <si>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</si>
  <si>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</si>
  <si>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</si>
  <si>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</si>
  <si>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</si>
  <si>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</si>
  <si>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</si>
  <si>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</si>
  <si>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</si>
  <si>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</si>
  <si>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</si>
  <si>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</si>
  <si>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</si>
  <si>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</si>
  <si>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</si>
  <si>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</si>
  <si>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</si>
  <si>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</si>
  <si>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</si>
  <si>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</si>
  <si>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</si>
  <si>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</si>
  <si>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</si>
  <si>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</si>
  <si>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</si>
  <si>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</si>
  <si>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</si>
  <si>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</si>
  <si>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</si>
  <si>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</si>
  <si>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</si>
  <si>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</si>
  <si>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</si>
  <si>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</si>
  <si>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</si>
  <si>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</si>
  <si>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</si>
  <si>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</si>
  <si>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</si>
  <si>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</si>
  <si>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</si>
  <si>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</si>
  <si>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</si>
  <si>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</si>
  <si>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</si>
  <si>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</si>
  <si>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</si>
  <si>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</si>
  <si>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</si>
  <si>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</si>
  <si>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</si>
  <si>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</si>
  <si>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</si>
  <si>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</si>
  <si>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</si>
  <si>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</si>
  <si>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</si>
  <si>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</si>
  <si>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</si>
  <si>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</si>
  <si>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</si>
  <si>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</si>
  <si>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</si>
  <si>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</si>
  <si>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</si>
  <si>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</si>
  <si>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</si>
  <si>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</si>
  <si>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</si>
  <si>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</si>
  <si>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</si>
  <si>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</si>
  <si>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</si>
  <si>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</si>
  <si>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</si>
  <si>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</si>
  <si>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</si>
  <si>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</si>
  <si>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</si>
  <si>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</si>
  <si>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</si>
  <si>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</si>
  <si>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</si>
  <si>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</si>
  <si>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</si>
  <si>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</si>
  <si>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</si>
  <si>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</si>
  <si>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</si>
  <si>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</si>
  <si>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</si>
  <si>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</si>
  <si>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</si>
  <si>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</si>
  <si>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</si>
  <si>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</si>
  <si>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</si>
  <si>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</si>
  <si>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</si>
  <si>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</si>
  <si>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</si>
  <si>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</si>
  <si>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</si>
  <si>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</si>
  <si>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</si>
  <si>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</si>
  <si>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</si>
  <si>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</si>
  <si>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</si>
  <si>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</si>
  <si>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</si>
  <si>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</si>
  <si>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</si>
  <si>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</si>
  <si>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</si>
  <si>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</si>
  <si>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</si>
  <si>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</si>
  <si>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</si>
  <si>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</si>
  <si>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</si>
  <si>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</si>
  <si>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</si>
  <si>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</si>
  <si>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</si>
  <si>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</si>
  <si>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</si>
  <si>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</si>
  <si>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</si>
  <si>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</si>
  <si>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</si>
  <si>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</si>
  <si>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</si>
  <si>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</si>
  <si>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</si>
  <si>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</si>
  <si>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</si>
  <si>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</si>
  <si>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</si>
  <si>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</si>
  <si>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</si>
  <si>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</si>
  <si>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</si>
  <si>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</si>
  <si>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</si>
  <si>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</si>
  <si>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</si>
  <si>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</si>
  <si>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</si>
  <si>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</si>
  <si>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</si>
  <si>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</si>
  <si>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</si>
  <si>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</si>
  <si>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</si>
  <si>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</si>
  <si>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</si>
  <si>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</si>
  <si>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</si>
  <si>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</si>
  <si>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</si>
  <si>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</si>
  <si>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</si>
  <si>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</si>
  <si>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</si>
  <si>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</si>
  <si>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</si>
  <si>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</si>
  <si>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</si>
  <si>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</si>
  <si>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</si>
  <si>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</si>
  <si>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</si>
  <si>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</si>
  <si>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</si>
  <si>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</si>
  <si>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</si>
  <si>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</si>
  <si>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</si>
  <si>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</si>
  <si>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</si>
  <si>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</si>
  <si>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</si>
  <si>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</si>
  <si>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</si>
  <si>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</si>
  <si>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</si>
  <si>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</si>
  <si>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</si>
  <si>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</si>
  <si>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</si>
  <si>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</si>
  <si>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</si>
  <si>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</si>
  <si>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</si>
  <si>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</si>
  <si>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</si>
  <si>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</si>
  <si>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</si>
  <si>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</si>
  <si>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</si>
  <si>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</si>
  <si>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</si>
  <si>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</si>
  <si>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</si>
  <si>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</si>
  <si>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</si>
  <si>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</si>
  <si>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</si>
  <si>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</si>
  <si>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</si>
  <si>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</si>
  <si>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</si>
  <si>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</si>
  <si>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</si>
  <si>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</si>
  <si>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</si>
  <si>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</si>
  <si>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</si>
  <si>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</si>
  <si>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</si>
  <si>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</si>
  <si>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</si>
  <si>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</si>
  <si>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</si>
  <si>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</si>
  <si>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</si>
  <si>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</si>
  <si>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</si>
  <si>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</si>
  <si>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</si>
  <si>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</si>
  <si>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</si>
  <si>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</si>
  <si>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</si>
  <si>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</si>
  <si>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</si>
  <si>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</si>
  <si>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</si>
  <si>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</si>
  <si>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</si>
  <si>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</si>
  <si>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</si>
  <si>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</si>
  <si>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</si>
  <si>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</si>
  <si>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</si>
  <si>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</si>
  <si>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</si>
  <si>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</si>
  <si>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</si>
  <si>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</si>
  <si>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</si>
  <si>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</si>
  <si>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</si>
  <si>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</si>
  <si>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</si>
  <si>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</si>
  <si>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</si>
  <si>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</si>
  <si>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</si>
  <si>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</si>
  <si>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</si>
  <si>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</si>
  <si>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</si>
  <si>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</si>
  <si>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</si>
  <si>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</si>
  <si>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</si>
  <si>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</si>
  <si>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</si>
  <si>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</si>
  <si>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</si>
  <si>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</si>
  <si>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</si>
  <si>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</si>
  <si>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</si>
  <si>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</si>
  <si>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</si>
  <si>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</si>
  <si>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</si>
  <si>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</si>
  <si>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</si>
  <si>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</si>
  <si>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</si>
  <si>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</si>
  <si>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</si>
  <si>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</si>
  <si>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</si>
  <si>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</si>
  <si>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</si>
  <si>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</si>
  <si>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</si>
  <si>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</si>
  <si>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</si>
  <si>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</si>
  <si>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</si>
  <si>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</si>
  <si>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</si>
  <si>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</si>
  <si>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</si>
  <si>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</si>
  <si>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</si>
  <si>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</si>
  <si>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</si>
  <si>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</si>
  <si>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</si>
  <si>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</si>
  <si>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</si>
  <si>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</si>
  <si>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</si>
  <si>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</si>
  <si>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</si>
  <si>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</si>
  <si>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</si>
  <si>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</si>
  <si>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</si>
  <si>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</si>
  <si>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</si>
  <si>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</si>
  <si>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</si>
  <si>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</si>
  <si>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</si>
  <si>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</si>
  <si>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</si>
  <si>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</si>
  <si>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</si>
  <si>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</si>
  <si>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</si>
  <si>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</si>
  <si>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</si>
  <si>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</si>
  <si>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</si>
  <si>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</si>
  <si>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</si>
  <si>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</si>
  <si>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</si>
  <si>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</si>
  <si>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</si>
  <si>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</si>
  <si>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</si>
  <si>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</si>
  <si>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</si>
  <si>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</si>
  <si>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</si>
  <si>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</si>
  <si>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</si>
  <si>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</si>
  <si>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</si>
  <si>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</si>
  <si>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</si>
  <si>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</si>
  <si>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</si>
  <si>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</si>
  <si>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</si>
  <si>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</si>
  <si>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</si>
  <si>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</si>
  <si>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</si>
  <si>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</si>
  <si>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</si>
  <si>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</si>
  <si>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</si>
  <si>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</si>
  <si>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</si>
  <si>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</si>
  <si>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</si>
  <si>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</si>
  <si>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</si>
  <si>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</si>
  <si>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</si>
  <si>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</si>
  <si>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</si>
  <si>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</si>
  <si>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</si>
  <si>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</si>
  <si>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</si>
  <si>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</si>
  <si>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</si>
  <si>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</si>
  <si>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</si>
  <si>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</si>
  <si>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</si>
  <si>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</si>
  <si>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</si>
  <si>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</si>
  <si>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</si>
  <si>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</si>
  <si>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</si>
  <si>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</si>
  <si>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</si>
  <si>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</si>
  <si>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</si>
  <si>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</si>
  <si>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</si>
  <si>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</si>
  <si>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</si>
  <si>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</si>
  <si>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</si>
  <si>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</si>
  <si>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</si>
  <si>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</si>
  <si>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</si>
  <si>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</si>
  <si>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</si>
  <si>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</si>
  <si>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</si>
  <si>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</si>
  <si>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</si>
  <si>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</si>
  <si>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</si>
  <si>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</si>
  <si>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</si>
  <si>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</si>
  <si>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</si>
  <si>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</si>
  <si>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</si>
  <si>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</si>
  <si>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</si>
  <si>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</si>
  <si>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</si>
  <si>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</si>
  <si>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</si>
  <si>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</si>
  <si>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</si>
  <si>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</si>
  <si>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</si>
  <si>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</si>
  <si>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</si>
  <si>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</si>
  <si>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</si>
  <si>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</si>
  <si>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</si>
  <si>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</si>
  <si>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</si>
  <si>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</si>
  <si>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</si>
  <si>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</si>
  <si>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</si>
  <si>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</si>
  <si>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</si>
  <si>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</si>
  <si>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</si>
  <si>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</si>
  <si>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</si>
  <si>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</si>
  <si>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</si>
  <si>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</si>
  <si>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</si>
  <si>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</si>
  <si>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</si>
  <si>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</si>
  <si>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</si>
  <si>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</si>
  <si>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</si>
  <si>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</si>
  <si>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</si>
  <si>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</si>
  <si>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</si>
  <si>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</si>
  <si>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</si>
  <si>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</si>
  <si>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</si>
  <si>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</si>
  <si>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</si>
  <si>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</si>
  <si>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</si>
  <si>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</si>
  <si>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</si>
  <si>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</si>
  <si>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</si>
  <si>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</si>
  <si>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</si>
  <si>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</si>
  <si>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</si>
  <si>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</si>
  <si>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</si>
  <si>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</si>
  <si>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</si>
  <si>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</si>
  <si>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</si>
  <si>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</si>
  <si>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</si>
  <si>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</si>
  <si>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</si>
  <si>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</si>
  <si>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</si>
  <si>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</si>
  <si>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</si>
  <si>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</si>
  <si>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</si>
  <si>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</si>
  <si>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</si>
  <si>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</si>
  <si>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</si>
  <si>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</si>
  <si>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</si>
  <si>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</si>
  <si>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</si>
  <si>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</si>
  <si>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</si>
  <si>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</si>
  <si>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</si>
  <si>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</si>
  <si>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</si>
  <si>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</si>
  <si>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</si>
  <si>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</si>
  <si>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</si>
  <si>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</si>
  <si>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</si>
  <si>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</si>
  <si>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</si>
  <si>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</si>
  <si>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</si>
  <si>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</si>
  <si>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</si>
  <si>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</si>
  <si>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</si>
  <si>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</si>
  <si>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</si>
  <si>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</si>
  <si>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</si>
  <si>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</si>
  <si>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</si>
  <si>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</si>
  <si>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</si>
  <si>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</si>
  <si>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</si>
  <si>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</si>
  <si>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</si>
  <si>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</si>
  <si>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</si>
  <si>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</si>
  <si>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</si>
  <si>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</si>
  <si>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</si>
  <si>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</si>
  <si>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</si>
  <si>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</si>
  <si>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</si>
  <si>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</si>
  <si>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</si>
  <si>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</si>
  <si>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</si>
  <si>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</si>
  <si>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</si>
  <si>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</si>
  <si>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</si>
  <si>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</si>
  <si>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</si>
  <si>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</si>
  <si>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</si>
  <si>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</si>
  <si>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</si>
  <si>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</si>
  <si>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</si>
  <si>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</si>
  <si>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</si>
  <si>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</si>
  <si>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</si>
  <si>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</si>
  <si>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</si>
  <si>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</si>
  <si>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</si>
  <si>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</si>
  <si>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</si>
  <si>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</si>
  <si>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</si>
  <si>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</si>
  <si>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</si>
  <si>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</si>
  <si>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</si>
  <si>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</si>
  <si>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</si>
  <si>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</si>
  <si>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</si>
  <si>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</si>
  <si>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</si>
  <si>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</si>
  <si>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</si>
  <si>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</si>
  <si>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</si>
  <si>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</si>
  <si>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</si>
  <si>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</si>
  <si>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</si>
  <si>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</si>
  <si>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</si>
  <si>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</si>
  <si>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</si>
  <si>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</si>
  <si>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</si>
  <si>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</si>
  <si>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</si>
  <si>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</si>
  <si>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</si>
  <si>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</si>
  <si>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</si>
  <si>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</si>
  <si>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</si>
  <si>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</si>
  <si>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</si>
  <si>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</si>
  <si>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</si>
  <si>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</si>
  <si>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</si>
  <si>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</si>
  <si>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</si>
  <si>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</si>
  <si>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</si>
  <si>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</si>
  <si>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</si>
  <si>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</si>
  <si>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</si>
  <si>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</si>
  <si>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</si>
  <si>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</si>
  <si>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</si>
  <si>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</si>
  <si>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</si>
  <si>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</si>
  <si>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</si>
  <si>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</si>
  <si>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</si>
  <si>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</si>
  <si>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</si>
  <si>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</si>
  <si>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</si>
  <si>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</si>
  <si>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</si>
  <si>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</si>
  <si>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</si>
  <si>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</si>
  <si>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</si>
  <si>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</si>
  <si>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</si>
  <si>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</si>
  <si>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</si>
  <si>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</si>
  <si>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</si>
  <si>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</si>
  <si>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</si>
  <si>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</si>
  <si>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</si>
  <si>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</si>
  <si>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</si>
  <si>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moved need 20 min</t>
  </si>
  <si>
    <t>PCM-20251108-00000195</t>
  </si>
  <si>
    <t>team moved need 70 min</t>
  </si>
  <si>
    <t>PCM-20251108-00000210</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</si>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</sst>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306.21968541666865</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ca="1">IFERROR(NOW()-F3,"")</f>
        <v>45969.168111342595</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1</v>
      </c>
      <c r="D4" s="115" t="s">
        <v>21294</v>
      </c>
      <c r="E4" s="116" t="s">
        <v>39021</v>
      </c>
      <c r="F4" s="117">
        <v>45969.149085648147</v>
      </c>
      <c r="G4" s="118">
        <f ca="1">IFERROR(NOW()-F4,"")</f>
        <v>1.9025694447918795E-2</v>
      </c>
      <c r="H4" s="117">
        <v>45969.126631944448</v>
      </c>
      <c r="I4" s="115" t="str">
        <f>IFERROR(VLOOKUP(D4,DB!A:F,6,0),"")</f>
        <v>Generator-SG</v>
      </c>
      <c r="J4" s="115" t="str">
        <f>IFERROR(VLOOKUP(D4,DB!A:G,7,0),"")</f>
        <v>Vandalized</v>
      </c>
      <c r="K4" s="119" t="s">
        <v>39026</v>
      </c>
      <c r="L4" s="120" t="str">
        <f>IFERROR(VLOOKUP(D4,DB!A:I,9,0),"")</f>
        <v>Latis</v>
      </c>
    </row>
    <row r="5" spans="1:15" ht="15" customHeight="1">
      <c r="A5" s="114" t="s">
        <v>39027</v>
      </c>
      <c r="B5" s="115" t="str">
        <f>IFERROR(VLOOKUP(D5,DB!A:K,11,0),"")</f>
        <v>R1</v>
      </c>
      <c r="C5" s="115">
        <v>1</v>
      </c>
      <c r="D5" s="115" t="s">
        <v>14556</v>
      </c>
      <c r="E5" s="116" t="s">
        <v>39021</v>
      </c>
      <c r="F5" s="117">
        <v>45969.148969907408</v>
      </c>
      <c r="G5" s="118">
        <f ca="1">IFERROR(NOW()-F5,"")</f>
        <v>1.9141435186611488E-2</v>
      </c>
      <c r="H5" s="117">
        <v>45969.132627314815</v>
      </c>
      <c r="I5" s="115" t="str">
        <f>IFERROR(VLOOKUP(D5,DB!A:F,6,0),"")</f>
        <v>SCECO</v>
      </c>
      <c r="J5" s="115" t="str">
        <f>IFERROR(VLOOKUP(D5,DB!A:G,7,0),"")</f>
        <v>Vandalized</v>
      </c>
      <c r="K5" s="119" t="s">
        <v>39028</v>
      </c>
      <c r="L5" s="120" t="str">
        <f>IFERROR(VLOOKUP(D5,DB!A:I,9,0),"")</f>
        <v>Latis</v>
      </c>
    </row>
    <row r="6" spans="1:15" ht="15" customHeight="1">
      <c r="A6" s="114"/>
      <c r="B6" s="115" t="str">
        <f>IFERROR(VLOOKUP(D6,DB!A:K,11,0),"")</f>
        <v/>
      </c>
      <c r="C6" s="115"/>
      <c r="D6" s="115"/>
      <c r="E6" s="116"/>
      <c r="F6" s="117"/>
      <c r="G6" s="118">
        <f ca="1">IFERROR(NOW()-F6,"")</f>
        <v>45969.168111342595</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45969.168111342595</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45969.168111342595</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45969.168111342595</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45969.168111342595</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45969.168111342595</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45969.168111342595</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45969.168111342595</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45969.168111342595</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45969.168111342595</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45969.168111342595</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45969.168111342595</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45969.168111342595</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45969.168111342595</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45969.168111342595</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45969.168111342595</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45969.168111342595</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45969.168111342595</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45969.168111342595</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45969.168111342595</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45969.168111342595</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45969.168111342595</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45969.168111342595</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45969.168111342595</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45969.168111342595</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45969.168111342595</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45969.168111342595</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45969.168111342595</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45969.168111342595</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45969.168111342595</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45969.168111342595</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45969.168111342595</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45969.168111342595</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45969.168111342595</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45969.168111342595</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45969.168111342595</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45969.168111342595</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45969.168111342595</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45969.168111342595</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45969.168111342595</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45969.168111342595</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45969.168111342595</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45969.168111342595</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45969.168111342595</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45969.168111342595</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45969.168111342595</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45969.168111342595</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45969.168111342595</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45969.168111342595</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45969.168111342595</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45969.168111342595</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45969.168111342595</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45969.168111342595</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45969.168111342595</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45969.168111342595</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45969.168111342595</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45969.168111342595</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45969.168111342595</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45969.168111342595</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45969.168111342595</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45969.168111342595</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45969.168111342595</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45969.168111342595</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45969.168111342595</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45969.168111342595</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45969.168111342595</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45969.168111342595</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45969.168111342595</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45969.168111342595</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45969.168111342595</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45969.168111342595</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45969.168111342595</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45969.168111342595</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ca="1">IFERROR(NOW()-F3,"-")</f>
        <v>144.16827337963332</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45969.168111342595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45969.168111342595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45969.168111342595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45969.168111342595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45969.168111342595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45969.168111342595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45969.168111342595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45969.168111342595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45969.168111342595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45969.168111342595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45969.168111342595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45969.168111342595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45969.168111342595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45969.168111342595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45969.168111342595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45969.168111342595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45969.168111342595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45969.168111342595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45969.168111342595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45969.168111342595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45969.168111342595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45969.168111342595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45969.168111342595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45969.168111342595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45969.168111342595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45969.168111342595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45969.168111342595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45969.168111342595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45969.168111342595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45969.168111342595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45969.168111342595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45969.168111342595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45969.168111342595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45969.168111342595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45969.168111342595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45969.168111342595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45969.168111342595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45969.168111342595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45969.168111342595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45969.168111342595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45969.168111342595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45969.168111342595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45969.168111342595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45969.168111342595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45969.168111342595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45969.168111342595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45969.168111342595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45969.168111342595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45969.168111342595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45969.168111342595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45969.168111342595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45969.168111342595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45969.168111342595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45969.168111342595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45969.168111342595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45969.168111342595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45969.168111342595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45969.168111342595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45969.168111342595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45969.168111342595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45969.168111342595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45969.168111342595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45969.168111342595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45969.168111342595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45969.168111342595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45969.168111342595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45969.168111342595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45969.168111342595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45969.168111342595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45969.168111342595</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45969.168111342595</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45969.168111342595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45969.168111342595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45969.168111342595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45969.168111342595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45969.168111342595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45969.168111342595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45969.168111342595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45969.168111342595</v>
      </c>
      <c r="H10" s="22" t="s">
        <v>39111</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45969.168111342595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45969.168111342595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45969.168111342595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45969.168111342595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45969.168111342595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45969.168111342595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45969.168111342595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45969.168111342595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45969.168111342595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45969.168111342595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45969.168111342595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45969.168111342595</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39112</v>
      </c>
      <c r="D23" s="18"/>
      <c r="E23" s="18"/>
      <c r="F23" s="20"/>
      <c r="G23" s="21">
        <f t="shared" ref="G23:G86" ca="1" si="1">IFERROR(NOW()-F23,"-")</f>
        <v>45969.168111342595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45969.168111342595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45969.168111342595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45969.168111342595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45969.168111342595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45969.168111342595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45969.168111342595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45969.168111342595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45969.168111342595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45969.168111342595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45969.168111342595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45969.168111342595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45969.168111342595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45969.168111342595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45969.168111342595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45969.168111342595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45969.168111342595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45969.168111342595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45969.168111342595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45969.168111342595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45969.168111342595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45969.168111342595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45969.168111342595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45969.168111342595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45969.168111342595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45969.168111342595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45969.168111342595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45969.168111342595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45969.168111342595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45969.168111342595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45969.168111342595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45969.168111342595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45969.168111342595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45969.168111342595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45969.168111342595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45969.168111342595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45969.168111342595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45969.168111342595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45969.168111342595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45969.168111342595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45969.168111342595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45969.168111342595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45969.168111342595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45969.168111342595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45969.168111342595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45969.168111342595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45969.168111342595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45969.168111342595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45969.168111342595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45969.168111342595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45969.168111342595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45969.168111342595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45969.168111342595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45969.168111342595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45969.168111342595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45969.168111342595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45969.168111342595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45969.168111342595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45969.168111342595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45969.168111342595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45969.168111342595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45969.168111342595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45969.168111342595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45969.168111342595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45969.168111342595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45969.168111342595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45969.168111342595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45969.168111342595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45969.168111342595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45969.168111342595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45969.168111342595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45969.168111342595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45969.168111342595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45969.168111342595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45969.168111342595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45969.168111342595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45969.168111342595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45969.168111342595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45969.168111342595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45969.168111342595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45969.168111342595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45969.168111342595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45969.168111342595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45969.168111342595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45969.168111342595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45969.168111342595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45969.168111342595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45969.168111342595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45969.168111342595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45969.168111342595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45969.168111342595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45969.168111342595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45969.168111342595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45969.168111342595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45969.168111342595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45969.168111342595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45969.168111342595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45969.168111342595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45969.168111342595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45969.168111342595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45969.168111342595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45969.168111342595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45969.168111342595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45969.168111342595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45969.168111342595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45969.168111342595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45969.168111342595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45969.168111342595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45969.168111342595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45969.168111342595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45969.168111342595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45969.168111342595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45969.168111342595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45969.168111342595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45969.168111342595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45969.168111342595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45969.168111342595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45969.168111342595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45969.168111342595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45969.168111342595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45969.168111342595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45969.168111342595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45969.168111342595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45969.168111342595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45969.168111342595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45969.168111342595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45969.168111342595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45969.168111342595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45969.168111342595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45969.168111342595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45969.168111342595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45969.168111342595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45969.168111342595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45969.168111342595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45969.168111342595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45969.168111342595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45969.168111342595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45969.168111342595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45969.168111342595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45969.168111342595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45969.168111342595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45969.168111342595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45969.168111342595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45969.168111342595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45969.168111342595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45969.168111342595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45969.168111342595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45969.168111342595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45969.168111342595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45969.168111342595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45969.168111342595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45969.168111342595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45969.168111342595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45969.168111342595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45969.168111342595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45969.168111342595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45969.168111342595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45969.168111342595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45969.168111342595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45969.168111342595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45969.168111342595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45969.168111342595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45969.168111342595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45969.168111342595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45969.168111342595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45969.168111342595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45969.168111342595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45969.168111342595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45969.168111342595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45969.168111342595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45969.168111342595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45969.168111342595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45969.168111342595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45969.168111342595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45969.168111342595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45969.168111342595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45969.168111342595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45969.168111342595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45969.168111342595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45969.168111342595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45969.168111342595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45969.168111342595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45969.168111342595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45969.168111342595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45969.168111342595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45969.168111342595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45969.168111342595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45969.168111342595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45969.168111342595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45969.168111342595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45969.168111342595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45969.168111342595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45969.168111342595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45969.168111342595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45969.168111342595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45969.168111342595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45969.168111342595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45969.168111342595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45969.168111342595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45969.168111342595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45969.168111342595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45969.168111342595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45969.168111342595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45969.168111342595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45969.168111342595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45969.168111342595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45969.168111342595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45969.168111342595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45969.168111342595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45969.168111342595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45969.168111342595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45969.168111342595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45969.168111342595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45969.168111342595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45969.168111342595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45969.168111342595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45969.168111342595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45969.168111342595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45969.168111342595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45969.168111342595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45969.168111342595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45969.168111342595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45969.168111342595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45969.168111342595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45969.168111342595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45969.168111342595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45969.168111342595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45969.168111342595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45969.168111342595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45969.168111342595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45969.168111342595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45969.168111342595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45969.168111342595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45969.168111342595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45969.168111342595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45969.168111342595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45969.168111342595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45969.168111342595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45969.168111342595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45969.168111342595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45969.168111342595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45969.168111342595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45969.168111342595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45969.168111342595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45969.168111342595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45969.168111342595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45969.168111342595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45969.168111342595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45969.168111342595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45969.168111342595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45969.168111342595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45969.168111342595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45969.168111342595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45969.168111342595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45969.168111342595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45969.168111342595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45969.168111342595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45969.168111342595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45969.168111342595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45969.168111342595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45969.168111342595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45969.168111342595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45969.168111342595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45969.168111342595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45969.168111342595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45969.168111342595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45969.168111342595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45969.168111342595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45969.168111342595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45969.168111342595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45969.168111342595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45969.168111342595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45969.168111342595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45969.168111342595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45969.168111342595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45969.168111342595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45969.168111342595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45969.168111342595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45969.168111342595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45969.168111342595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45969.168111342595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45969.168111342595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45969.168111342595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45969.168111342595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45969.168111342595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45969.168111342595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45969.168111342595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45969.168111342595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45969.168111342595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45969.168111342595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45969.168111342595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45969.168111342595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45969.168111342595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45969.168111342595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45969.168111342595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45969.168111342595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45969.168111342595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45969.168111342595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45969.168111342595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45969.168111342595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45969.168111342595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45969.168111342595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45969.168111342595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45969.168111342595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45969.168111342595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45969.168111342595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45969.168111342595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45969.168111342595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45969.168111342595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45969.168111342595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45969.168111342595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45969.168111342595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45969.168111342595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45969.168111342595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45969.168111342595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45969.168111342595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45969.168111342595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45969.168111342595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45969.168111342595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45969.168111342595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45969.168111342595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45969.168111342595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45969.168111342595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45969.168111342595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45969.168111342595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45969.168111342595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45969.168111342595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45969.168111342595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45969.168111342595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45969.168111342595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45969.168111342595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45969.168111342595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45969.168111342595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45969.168111342595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45969.168111342595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45969.168111342595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45969.168111342595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45969.168111342595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45969.168111342595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45969.168111342595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45969.168111342595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45969.168111342595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45969.168111342595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45969.168111342595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45969.168111342595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45969.168111342595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45969.168111342595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45969.168111342595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45969.168111342595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45969.168111342595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45969.168111342595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45969.168111342595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45969.168111342595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45969.168111342595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45969.168111342595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45969.168111342595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45969.168111342595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45969.168111342595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45969.168111342595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45969.168111342595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45969.168111342595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45969.168111342595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45969.168111342595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45969.168111342595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45969.168111342595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45969.168111342595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45969.168111342595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45969.168111342595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45969.168111342595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45969.168111342595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45969.168111342595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45969.168111342595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45969.168111342595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45969.168111342595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45969.168111342595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45969.168111342595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45969.168111342595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45969.168111342595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45969.168111342595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45969.168111342595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45969.168111342595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45969.168111342595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45969.168111342595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45969.168111342595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45969.168111342595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45969.168111342595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45969.168111342595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45969.168111342595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45969.168111342595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45969.168111342595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45969.168111342595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45969.168111342595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45969.168111342595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45969.168111342595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45969.168111342595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45969.168111342595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45969.168111342595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45969.168111342595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45969.168111342595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45969.168111342595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45969.168111342595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45969.168111342595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45969.168111342595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45969.168111342595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45969.168111342595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45969.168111342595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45969.168111342595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45969.168111342595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45969.168111342595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45969.168111342595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45969.168111342595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45969.168111342595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45969.168111342595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45969.168111342595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45969.168111342595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45969.168111342595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45969.168111342595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45969.168111342595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45969.168111342595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45969.168111342595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45969.168111342595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45969.168111342595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45969.168111342595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45969.168111342595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45969.168111342595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45969.168111342595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45969.168111342595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45969.168111342595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45969.168111342595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45969.168111342595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45969.168111342595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45969.168111342595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45969.168111342595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45969.168111342595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45969.168111342595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45969.168111342595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45969.168111342595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45969.168111342595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45969.168111342595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45969.168111342595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45969.168111342595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45969.168111342595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45969.168111342595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45969.168111342595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45969.168111342595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45969.168111342595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45969.168111342595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45969.168111342595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45969.168111342595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45969.168111342595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45969.168111342595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45969.168111342595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45969.168111342595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45969.168111342595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45969.168111342595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45969.168111342595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45969.168111342595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45969.168111342595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45969.168111342595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45969.168111342595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45969.168111342595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45969.168111342595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45969.168111342595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45969.168111342595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45969.168111342595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45969.168111342595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45969.168111342595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45969.168111342595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45969.168111342595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45969.168111342595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45969.168111342595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45969.168111342595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45969.168111342595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45969.168111342595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45969.168111342595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45969.168111342595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45969.168111342595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45969.168111342595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45969.168111342595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45969.168111342595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45969.168111342595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45969.168111342595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45969.168111342595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45969.168111342595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45969.168111342595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45969.168111342595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45969.168111342595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45969.168111342595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45969.168111342595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45969.168111342595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45969.168111342595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45969.168111342595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45969.168111342595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45969.168111342595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45969.168111342595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45969.168111342595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45969.168111342595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45969.168111342595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45969.168111342595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45969.168111342595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45969.168111342595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45969.168111342595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45969.168111342595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45969.168111342595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45969.168111342595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45969.168111342595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45969.168111342595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45969.168111342595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45969.168111342595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45969.168111342595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45969.168111342595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45969.168111342595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45969.168111342595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45969.168111342595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45969.168111342595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45969.168111342595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45969.168111342595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45969.168111342595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45969.168111342595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45969.168111342595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45969.168111342595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45969.168111342595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45969.168111342595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45969.168111342595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45969.168111342595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45969.168111342595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45969.168111342595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45969.168111342595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45969.168111342595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45969.168111342595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45969.168111342595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45969.168111342595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45969.168111342595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45969.168111342595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45969.168111342595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45969.168111342595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45969.168111342595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45969.168111342595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45969.168111342595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45969.168111342595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45969.168111342595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45969.168111342595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45969.168111342595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45969.168111342595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45969.168111342595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45969.168111342595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45969.168111342595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45969.168111342595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45969.168111342595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45969.168111342595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45969.168111342595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45969.168111342595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45969.168111342595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45969.168111342595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45969.168111342595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45969.168111342595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45969.168111342595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45969.168111342595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45969.168111342595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45969.168111342595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45969.168111342595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45969.168111342595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45969.168111342595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45969.168111342595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45969.168111342595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45969.168111342595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45969.168111342595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45969.168111342595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45969.168111342595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45969.168111342595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45969.168111342595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45969.168111342595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45969.168111342595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45969.168111342595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45969.168111342595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45969.168111342595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45969.168111342595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45969.168111342595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45969.168111342595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45969.168111342595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45969.168111342595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45969.168111342595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45969.168111342595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45969.168111342595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45969.168111342595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45969.168111342595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45969.168111342595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45969.168111342595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45969.168111342595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45969.168111342595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45969.168111342595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45969.168111342595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45969.168111342595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45969.168111342595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45969.168111342595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45969.168111342595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45969.168111342595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45969.168111342595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45969.168111342595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45969.168111342595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45969.168111342595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45969.168111342595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45969.168111342595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45969.168111342595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45969.168111342595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45969.168111342595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45969.168111342595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45969.168111342595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45969.168111342595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45969.168111342595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45969.168111342595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45969.168111342595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45969.168111342595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45969.168111342595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45969.168111342595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45969.168111342595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45969.168111342595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45969.168111342595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45969.168111342595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45969.168111342595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45969.168111342595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45969.168111342595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45969.168111342595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45969.168111342595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45969.168111342595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45969.168111342595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45969.168111342595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45969.168111342595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45969.168111342595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45969.168111342595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45969.168111342595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45969.168111342595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45969.168111342595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45969.168111342595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45969.168111342595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45969.168111342595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45969.168111342595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45969.168111342595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45969.168111342595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45969.168111342595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45969.168111342595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45969.168111342595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45969.168111342595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45969.168111342595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45969.168111342595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45969.168111342595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45969.168111342595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45969.168111342595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45969.168111342595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45969.168111342595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45969.168111342595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45969.168111342595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45969.168111342595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45969.168111342595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45969.168111342595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45969.168111342595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45969.168111342595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45969.168111342595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45969.168111342595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45969.168111342595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45969.168111342595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45969.168111342595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45969.168111342595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45969.168111342595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45969.168111342595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45969.168111342595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45969.168111342595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45969.168111342595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45969.168111342595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45969.168111342595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45969.168111342595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45969.168111342595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45969.168111342595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45969.168111342595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45969.168111342595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45969.168111342595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45969.168111342595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45969.168111342595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45969.168111342595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45969.168111342595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45969.168111342595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45969.168111342595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45969.168111342595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45969.168111342595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45969.168111342595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45969.168111342595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45969.168111342595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45969.168111342595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45969.168111342595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45969.168111342595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45969.168111342595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45969.168111342595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45969.168111342595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45969.168111342595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45969.168111342595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45969.168111342595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45969.168111342595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45969.168111342595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45969.168111342595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45969.168111342595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45969.168111342595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45969.168111342595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45969.168111342595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45969.168111342595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45969.168111342595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45969.168111342595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45969.168111342595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45969.168111342595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45969.168111342595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45969.168111342595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45969.168111342595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45969.168111342595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45969.168111342595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45969.168111342595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45969.168111342595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45969.168111342595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45969.168111342595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45969.168111342595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45969.168111342595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45969.168111342595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45969.168111342595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45969.168111342595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45969.168111342595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45969.168111342595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45969.168111342595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45969.168111342595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45969.168111342595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45969.168111342595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45969.168111342595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45969.168111342595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45969.168111342595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45969.168111342595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45969.168111342595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45969.168111342595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45969.168111342595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45969.168111342595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45969.168111342595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45969.168111342595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45969.168111342595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45969.168111342595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45969.168111342595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45969.168111342595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45969.168111342595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45969.168111342595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45969.168111342595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45969.168111342595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45969.168111342595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45969.168111342595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45969.168111342595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45969.168111342595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45969.168111342595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45969.168111342595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45969.168111342595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45969.168111342595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45969.168111342595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45969.168111342595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45969.168111342595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45969.168111342595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45969.168111342595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45969.168111342595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45969.168111342595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45969.168111342595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45969.168111342595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45969.168111342595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45969.168111342595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45969.168111342595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45969.168111342595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45969.168111342595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45969.168111342595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45969.168111342595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45969.168111342595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45969.168111342595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45969.168111342595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45969.168111342595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45969.168111342595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45969.168111342595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45969.168111342595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45969.168111342595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45969.168111342595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45969.168111342595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45969.168111342595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45969.168111342595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45969.168111342595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45969.168111342595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45969.168111342595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45969.168111342595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45969.168111342595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45969.168111342595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45969.168111342595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45969.168111342595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45969.168111342595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45969.168111342595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45969.168111342595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45969.168111342595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45969.168111342595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45969.168111342595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45969.168111342595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45969.168111342595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45969.168111342595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45969.168111342595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45969.168111342595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45969.168111342595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45969.168111342595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45969.168111342595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45969.168111342595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45969.168111342595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45969.168111342595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45969.168111342595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45969.168111342595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45969.168111342595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45969.168111342595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45969.168111342595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45969.168111342595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45969.168111342595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45969.168111342595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45969.168111342595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45969.168111342595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45969.168111342595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45969.168111342595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45969.168111342595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45969.168111342595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45969.168111342595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45969.168111342595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45969.168111342595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45969.168111342595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45969.168111342595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45969.168111342595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45969.168111342595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45969.168111342595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45969.168111342595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45969.168111342595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45969.168111342595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45969.168111342595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45969.168111342595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45969.168111342595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45969.168111342595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45969.168111342595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45969.168111342595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45969.168111342595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45969.168111342595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45969.168111342595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45969.168111342595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45969.168111342595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45969.168111342595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45969.168111342595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45969.168111342595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45969.168111342595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45969.168111342595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45969.168111342595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45969.168111342595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45969.168111342595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45969.168111342595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45969.168111342595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45969.168111342595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45969.168111342595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45969.168111342595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45969.168111342595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45969.168111342595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45969.168111342595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45969.168111342595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45969.168111342595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45969.168111342595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45969.168111342595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45969.168111342595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45969.168111342595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45969.168111342595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45969.168111342595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45969.168111342595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45969.168111342595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45969.168111342595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45969.168111342595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45969.168111342595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45969.168111342595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45969.168111342595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45969.168111342595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45969.168111342595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45969.168111342595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45969.168111342595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45969.168111342595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45969.168111342595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45969.168111342595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45969.168111342595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45969.168111342595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45969.168111342595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45969.168111342595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45969.168111342595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45969.168111342595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45969.168111342595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45969.168111342595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45969.168111342595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45969.168111342595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45969.168111342595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45969.168111342595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45969.168111342595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45969.168111342595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45969.168111342595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45969.168111342595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45969.168111342595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45969.168111342595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45969.168111342595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45969.168111342595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45969.168111342595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45969.168111342595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45969.168111342595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45969.168111342595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45969.168111342595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45969.168111342595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45969.168111342595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45969.168111342595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45969.168111342595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45969.168111342595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45969.168111342595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45969.168111342595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45969.168111342595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45969.168111342595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45969.168111342595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45969.168111342595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45969.168111342595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45969.168111342595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45969.168111342595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45969.168111342595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45969.168111342595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45969.168111342595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45969.168111342595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45969.168111342595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45969.168111342595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45969.168111342595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45969.168111342595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45969.168111342595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45969.168111342595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45969.168111342595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45969.168111342595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45969.168111342595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45969.168111342595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45969.168111342595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45969.168111342595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45969.168111342595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45969.168111342595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45969.168111342595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45969.168111342595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45969.168111342595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45969.168111342595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45969.168111342595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45969.168111342595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45969.168111342595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45969.168111342595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45969.168111342595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45969.168111342595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45969.168111342595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45969.168111342595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45969.168111342595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45969.168111342595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45969.168111342595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45969.168111342595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45969.168111342595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45969.168111342595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45969.168111342595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45969.168111342595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45969.168111342595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45969.168111342595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45969.168111342595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45969.168111342595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45969.168111342595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45969.168111342595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45969.168111342595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45969.168111342595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45969.168111342595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45969.168111342595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45969.168111342595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45969.168111342595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45969.168111342595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45969.168111342595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45969.168111342595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45969.168111342595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45969.168111342595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45969.168111342595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45969.168111342595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45969.168111342595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45969.168111342595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45969.168111342595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45969.168111342595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45969.168111342595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45969.168111342595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45969.168111342595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45969.168111342595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45969.168111342595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45969.168111342595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45969.168111342595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45969.168111342595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45969.168111342595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45969.168111342595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45969.168111342595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45969.168111342595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45969.168111342595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45969.168111342595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45969.168111342595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45969.168111342595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45969.168111342595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45969.168111342595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45969.168111342595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45969.168111342595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45969.168111342595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45969.168111342595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45969.168111342595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45969.168111342595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45969.168111342595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45969.168111342595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45969.168111342595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45969.168111342595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45969.168111342595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45969.168111342595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45969.168111342595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45969.168111342595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45969.168111342595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45969.168111342595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45969.168111342595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45969.168111342595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45969.168111342595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45969.168111342595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45969.168111342595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45969.168111342595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45969.168111342595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45969.168111342595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45969.168111342595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45969.168111342595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45969.168111342595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45969.168111342595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45969.168111342595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45969.168111342595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45969.168111342595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45969.168111342595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45969.168111342595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45969.168111342595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45969.168111342595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45969.168111342595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45969.168111342595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45969.168111342595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45969.168111342595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45969.168111342595</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3" sqref="I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265.68739374999859</v>
      </c>
      <c r="H2" s="96">
        <v>45703.474768518521</v>
      </c>
      <c r="I2" s="96" t="str">
        <f>IFERROR(VLOOKUP(D2,DB!A:F,6,0),"")</f>
        <v>SCECO</v>
      </c>
      <c r="J2" s="96" t="str">
        <f>IFERROR(VLOOKUP(D2,DB!A:G,7,0),"")</f>
        <v>Dead</v>
      </c>
      <c r="K2" s="98" t="s">
        <v>39114</v>
      </c>
      <c r="L2" s="92" t="str">
        <f>IFERROR(VLOOKUP(D2,DB!A:I,9,0),"")</f>
        <v>Latis</v>
      </c>
    </row>
    <row r="3" spans="1:16" ht="15" customHeight="1">
      <c r="A3" s="108"/>
      <c r="B3" s="108" t="str">
        <f>IFERROR(VLOOKUP(D3,DB!A:K,11,0),"")</f>
        <v/>
      </c>
      <c r="C3" s="109"/>
      <c r="D3" s="110"/>
      <c r="E3" s="95"/>
      <c r="F3" s="111"/>
      <c r="G3" s="112">
        <f ca="1">IFERROR(NOW()-F3,"")</f>
        <v>45969.168111342595</v>
      </c>
      <c r="H3" s="111"/>
      <c r="I3" s="108" t="str">
        <f>IFERROR(VLOOKUP(D3,DB!A:F,6,0),"")</f>
        <v/>
      </c>
      <c r="J3" s="149" t="str">
        <f>IFERROR(VLOOKUP(D3,DB!A:G,7,0),"")</f>
        <v/>
      </c>
      <c r="K3" s="113"/>
      <c r="L3" s="110" t="str">
        <f>IFERROR(VLOOKUP(D3,DB!A:I,9,0),"")</f>
        <v/>
      </c>
    </row>
    <row r="4" spans="1:16" ht="15" customHeight="1">
      <c r="A4" s="108"/>
      <c r="B4" s="108" t="str">
        <f>IFERROR(VLOOKUP(D4,DB!A:K,11,0),"")</f>
        <v/>
      </c>
      <c r="C4" s="109"/>
      <c r="D4" s="110"/>
      <c r="E4" s="95"/>
      <c r="F4" s="111"/>
      <c r="G4" s="112">
        <f ca="1">IFERROR(NOW()-F4,"")</f>
        <v>45969.168111342595</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45969.168111342595</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45969.168111342595</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45969.168111342595</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45969.168111342595</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45969.168111342595</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45969.168111342595</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45969.168111342595</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45969.168111342595</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45969.168111342595</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45969.168111342595</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45969.168111342595</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45969.168111342595</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45969.168111342595</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45969.168111342595</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45969.168111342595</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45969.168111342595</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45969.168111342595</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45969.168111342595</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45969.168111342595</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45969.168111342595</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45969.168111342595</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45969.168111342595</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45969.168111342595</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45969.168111342595</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45969.168111342595</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45969.168111342595</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45969.168111342595</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45969.168111342595</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45969.168111342595</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45969.168111342595</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45969.168111342595</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45969.168111342595</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45969.168111342595</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45969.168111342595</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45969.168111342595</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45969.168111342595</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45969.168111342595</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45969.168111342595</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45969.168111342595</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45969.168111342595</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45969.168111342595</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45969.168111342595</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45969.168111342595</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45969.168111342595</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45969.168111342595</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45969.168111342595</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45969.168111342595</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45969.168111342595</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45969.168111342595</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45969.168111342595</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45969.168111342595</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45969.168111342595</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45969.168111342595</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45969.168111342595</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45969.168111342595</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45969.168111342595</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45969.168111342595</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45969.168111342595</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45969.168111342595</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45969.168111342595</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45969.168111342595</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45969.168111342595</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45969.168111342595</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45969.168111342595</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45969.168111342595</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45969.168111342595</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45969.168111342595</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45969.168111342595</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45969.168111342595</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45969.168111342595</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45969.168111342595</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45969.168111342595</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45969.168111342595</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45969.168111342595</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45969.168111342595</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45969.168111342595</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45969.168111342595</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45969.168111342595</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45969.168111342595</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45969.168111342595</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45969.168111342595</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45969.168111342595</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45969.168111342595</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45969.168111342595</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45969.168111342595</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45969.168111342595</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45969.168111342595</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45969.168111342595</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45969.168111342595</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45969.168111342595</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45969.168111342595</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45969.168111342595</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45969.168111342595</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45969.168111342595</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45969.168111342595</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45969.168111342595</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45969.168111342595</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45969.168111342595</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45969.168111342595</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45969.168111342595</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6"/>
  <sheetViews>
    <sheetView tabSelected="1" workbookViewId="0">
      <selection activeCell="E13" sqref="E13"/>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39115</v>
      </c>
      <c r="B2" s="37" t="str">
        <f>IFERROR(VLOOKUP(D2,DB!A:K,11,0),"")</f>
        <v>R5</v>
      </c>
      <c r="C2" s="37">
        <v>3</v>
      </c>
      <c r="D2" s="107" t="s">
        <v>36011</v>
      </c>
      <c r="E2" s="37" t="s">
        <v>39021</v>
      </c>
      <c r="F2" s="38">
        <v>45891.832060185188</v>
      </c>
      <c r="G2" s="122">
        <f ca="1">IFERROR(NOW()-F2,"")</f>
        <v>77.336051157406473</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39106</v>
      </c>
      <c r="F3" s="38">
        <v>45926.188877314817</v>
      </c>
      <c r="G3" s="122">
        <f t="shared" ref="G3" ca="1" si="0">IFERROR(NOW()-F3,"")</f>
        <v>42.979234027778148</v>
      </c>
      <c r="H3" s="38">
        <v>45926.158159722225</v>
      </c>
      <c r="I3" s="37" t="str">
        <f>IFERROR(VLOOKUP(D3,DB!A:F,6,0),"")</f>
        <v>SCECO</v>
      </c>
      <c r="J3" s="37" t="str">
        <f>IFERROR(VLOOKUP(D3,DB!A:G,7,0),"")</f>
        <v>Good</v>
      </c>
      <c r="K3" s="37" t="s">
        <v>39118</v>
      </c>
      <c r="L3" s="37" t="str">
        <f>IFERROR(VLOOKUP(D3,DB!A:I,9,0),"")</f>
        <v>Latis</v>
      </c>
      <c r="M3" s="106"/>
    </row>
    <row r="4" spans="1:13" ht="48" customHeight="1">
      <c r="A4" s="130" t="s">
        <v>39119</v>
      </c>
      <c r="B4" s="130" t="str">
        <f>IFERROR(VLOOKUP(D4,DB!A:K,11,0),"")</f>
        <v>R5</v>
      </c>
      <c r="C4" s="130">
        <v>1</v>
      </c>
      <c r="D4" s="130" t="s">
        <v>34758</v>
      </c>
      <c r="E4" s="130" t="s">
        <v>39106</v>
      </c>
      <c r="F4" s="131">
        <v>45948.661111111112</v>
      </c>
      <c r="G4" s="132">
        <f ca="1">IFERROR(NOW()-F4,"")</f>
        <v>20.50700023148238</v>
      </c>
      <c r="H4" s="131">
        <v>45948.661111111112</v>
      </c>
      <c r="I4" s="130" t="str">
        <f>IFERROR(VLOOKUP(D4,DB!A:F,6,0),"")</f>
        <v>SCECO</v>
      </c>
      <c r="J4" s="130" t="str">
        <f>IFERROR(VLOOKUP(D4,DB!A:G,7,0),"")</f>
        <v>Dead</v>
      </c>
      <c r="K4" s="130" t="s">
        <v>39120</v>
      </c>
      <c r="L4" s="130" t="str">
        <f>IFERROR(VLOOKUP(D4,DB!A:I,9,0),"")</f>
        <v>Latis</v>
      </c>
    </row>
    <row r="5" spans="1:13" ht="15">
      <c r="A5" s="130" t="s">
        <v>39121</v>
      </c>
      <c r="B5" s="130" t="str">
        <f>IFERROR(VLOOKUP(D5,DB!A:K,11,0),"")</f>
        <v>R5</v>
      </c>
      <c r="C5" s="130">
        <v>1</v>
      </c>
      <c r="D5" s="130" t="s">
        <v>32330</v>
      </c>
      <c r="E5" s="37" t="s">
        <v>39021</v>
      </c>
      <c r="F5" s="131">
        <v>45968.848599537036</v>
      </c>
      <c r="G5" s="132">
        <f ca="1">IFERROR(NOW()-F5,"")</f>
        <v>0.31951180555915926</v>
      </c>
      <c r="H5" s="131">
        <v>45968.827465277776</v>
      </c>
      <c r="I5" s="130" t="str">
        <f>IFERROR(VLOOKUP(D5,DB!A:F,6,0),"")</f>
        <v>SCECO</v>
      </c>
      <c r="J5" s="130" t="str">
        <f>IFERROR(VLOOKUP(D5,DB!A:G,7,0),"")</f>
        <v>Dead</v>
      </c>
      <c r="K5" s="130" t="s">
        <v>39122</v>
      </c>
      <c r="L5" s="130" t="str">
        <f>IFERROR(VLOOKUP(D5,DB!A:I,9,0),"")</f>
        <v>Latis</v>
      </c>
    </row>
    <row r="6" spans="1:13" ht="30.75">
      <c r="A6" s="130" t="s">
        <v>39123</v>
      </c>
      <c r="B6" s="130" t="str">
        <f>IFERROR(VLOOKUP(D6,DB!A:K,11,0),"")</f>
        <v>R5</v>
      </c>
      <c r="C6" s="130">
        <v>1</v>
      </c>
      <c r="D6" s="130" t="s">
        <v>31937</v>
      </c>
      <c r="E6" s="130" t="s">
        <v>39021</v>
      </c>
      <c r="F6" s="131"/>
      <c r="G6" s="132">
        <f ca="1">IFERROR(NOW()-F6,"")</f>
        <v>45969.168111342595</v>
      </c>
      <c r="H6" s="131">
        <v>45968.953599537039</v>
      </c>
      <c r="I6" s="130" t="str">
        <f>IFERROR(VLOOKUP(D6,DB!A:F,6,0),"")</f>
        <v>SCECO</v>
      </c>
      <c r="J6" s="130" t="str">
        <f>IFERROR(VLOOKUP(D6,DB!A:G,7,0),"")</f>
        <v>Good</v>
      </c>
      <c r="K6" s="130" t="s">
        <v>39124</v>
      </c>
      <c r="L6" s="130" t="str">
        <f>IFERROR(VLOOKUP(D6,DB!A:I,9,0),"")</f>
        <v>Latis</v>
      </c>
    </row>
    <row r="7" spans="1:13" ht="15">
      <c r="A7" s="130"/>
      <c r="B7" s="130" t="str">
        <f>IFERROR(VLOOKUP(D7,DB!A:K,11,0),"")</f>
        <v/>
      </c>
      <c r="C7" s="130"/>
      <c r="D7" s="130"/>
      <c r="E7" s="130"/>
      <c r="F7" s="131"/>
      <c r="G7" s="132">
        <f ca="1">IFERROR(NOW()-F7,"")</f>
        <v>45969.168111342595</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45969.168111342595</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45969.168111342595</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45969.168111342595</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45969.168111342595</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45969.168111342595</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45969.168111342595</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45969.168111342595</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45969.168111342595</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45969.168111342595</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45969.168111342595</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45969.168111342595</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45969.168111342595</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45969.168111342595</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45969.168111342595</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45969.168111342595</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45969.168111342595</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45969.168111342595</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45969.168111342595</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45969.168111342595</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45969.168111342595</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45969.168111342595</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45969.168111342595</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45969.168111342595</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45969.168111342595</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45969.168111342595</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45969.168111342595</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45969.168111342595</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45969.168111342595</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45969.168111342595</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45969.168111342595</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45969.168111342595</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45969.168111342595</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45969.168111342595</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45969.168111342595</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45969.168111342595</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45969.168111342595</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45969.168111342595</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45969.168111342595</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45969.168111342595</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45969.168111342595</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45969.168111342595</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45969.168111342595</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45969.168111342595</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45969.168111342595</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45969.168111342595</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45969.168111342595</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45969.168111342595</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45969.168111342595</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45969.168111342595</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45969.168111342595</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45969.168111342595</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45969.168111342595</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45969.168111342595</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45969.168111342595</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45969.168111342595</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45969.168111342595</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45969.168111342595</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45969.168111342595</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45969.168111342595</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45969.168111342595</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45969.168111342595</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45969.168111342595</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45969.168111342595</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45969.168111342595</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45969.168111342595</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45969.168111342595</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45969.168111342595</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45969.168111342595</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45969.168111342595</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45969.168111342595</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45969.168111342595</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45969.168111342595</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45969.168111342595</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45969.168111342595</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45969.168111342595</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45969.168111342595</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45969.168111342595</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45969.168111342595</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45969.168111342595</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45969.168111342595</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45969.168111342595</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45969.168111342595</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45969.168111342595</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45969.168111342595</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45969.168111342595</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45969.168111342595</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45969.168111342595</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45969.168111342595</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45969.168111342595</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45969.168111342595</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45969.168111342595</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45969.168111342595</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45969.168111342595</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45969.168111342595</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45969.168111342595</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45969.168111342595</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45969.168111342595</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45969.168111342595</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45969.168111342595</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45969.168111342595</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45969.168111342595</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45969.168111342595</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45969.168111342595</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45969.168111342595</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45969.168111342595</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45969.168111342595</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45969.168111342595</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45969.168111342595</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45969.168111342595</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45969.168111342595</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45969.168111342595</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45969.168111342595</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45969.168111342595</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45969.168111342595</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45969.168111342595</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45969.168111342595</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45969.168111342595</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45969.168111342595</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45969.168111342595</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45969.168111342595</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45969.168111342595</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45969.168111342595</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45969.168111342595</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45969.168111342595</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45969.168111342595</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45969.168111342595</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45969.168111342595</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45969.168111342595</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45969.168111342595</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45969.168111342595</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45969.168111342595</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45969.168111342595</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45969.168111342595</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45969.168111342595</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45969.168111342595</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45969.168111342595</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45969.168111342595</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45969.168111342595</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45969.168111342595</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45969.168111342595</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45969.168111342595</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45969.168111342595</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45969.168111342595</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45969.168111342595</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45969.168111342595</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45969.168111342595</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45969.168111342595</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45969.168111342595</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45969.168111342595</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45969.168111342595</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45969.168111342595</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45969.168111342595</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45969.168111342595</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45969.168111342595</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45969.168111342595</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45969.168111342595</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45969.168111342595</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45969.168111342595</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45969.168111342595</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45969.168111342595</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45969.168111342595</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45969.168111342595</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45969.168111342595</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45969.168111342595</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45969.168111342595</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45969.168111342595</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45969.168111342595</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45969.168111342595</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45969.168111342595</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45969.168111342595</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45969.168111342595</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45969.168111342595</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45969.168111342595</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45969.168111342595</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45969.168111342595</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45969.168111342595</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45969.168111342595</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45969.168111342595</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45969.168111342595</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45969.168111342595</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45969.168111342595</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45969.168111342595</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45969.168111342595</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45969.168111342595</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45969.168111342595</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45969.168111342595</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45969.168111342595</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45969.168111342595</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45969.168111342595</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45969.168111342595</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45969.168111342595</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45969.168111342595</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45969.168111342595</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45969.168111342595</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45969.168111342595</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45969.168111342595</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45969.168111342595</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45969.168111342595</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45969.168111342595</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45969.168111342595</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45969.168111342595</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45969.168111342595</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45969.168111342595</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45969.168111342595</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45969.168111342595</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45969.168111342595</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45969.168111342595</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45969.168111342595</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45969.168111342595</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45969.168111342595</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45969.168111342595</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45969.168111342595</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45969.168111342595</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45969.168111342595</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45969.168111342595</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45969.168111342595</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45969.168111342595</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45969.168111342595</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45969.168111342595</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45969.168111342595</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45969.168111342595</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45969.168111342595</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45969.168111342595</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45969.168111342595</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45969.168111342595</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45969.168111342595</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45969.168111342595</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45969.168111342595</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45969.168111342595</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45969.168111342595</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45969.168111342595</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45969.168111342595</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45969.168111342595</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45969.168111342595</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45969.168111342595</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45969.168111342595</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45969.168111342595</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45969.168111342595</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45969.168111342595</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45969.168111342595</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45969.168111342595</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45969.168111342595</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45969.168111342595</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45969.168111342595</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45969.168111342595</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45969.168111342595</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45969.168111342595</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45969.168111342595</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45969.168111342595</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45969.168111342595</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45969.168111342595</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45969.168111342595</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45969.168111342595</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45969.168111342595</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45969.168111342595</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45969.168111342595</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45969.168111342595</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45969.168111342595</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45969.168111342595</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45969.168111342595</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45969.168111342595</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45969.168111342595</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45969.168111342595</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45969.168111342595</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45969.168111342595</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45969.168111342595</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45969.168111342595</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45969.168111342595</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45969.168111342595</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45969.168111342595</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45969.168111342595</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39125</v>
      </c>
      <c r="B2" s="61" t="str">
        <f>IFERROR(VLOOKUP(D2,DB!A:K,11,0),"")</f>
        <v>R6</v>
      </c>
      <c r="C2" s="61">
        <v>1</v>
      </c>
      <c r="D2" s="61" t="s">
        <v>37495</v>
      </c>
      <c r="E2" s="61" t="s">
        <v>39021</v>
      </c>
      <c r="F2" s="144">
        <v>45968.900740740741</v>
      </c>
      <c r="G2" s="145">
        <f ca="1">IFERROR(NOW()-F2,"-")</f>
        <v>0.26737060185405426</v>
      </c>
      <c r="H2" s="146">
        <v>45968.893738425926</v>
      </c>
      <c r="I2" s="86" t="str">
        <f>IFERROR(VLOOKUP(D2,DB!A:F,6,0),"")</f>
        <v>Generator-SG</v>
      </c>
      <c r="J2" s="61" t="str">
        <f>IFERROR(VLOOKUP(D2,DB!A:G,7,0),"")</f>
        <v>Dead</v>
      </c>
      <c r="K2" s="147" t="s">
        <v>39126</v>
      </c>
      <c r="L2" s="148" t="str">
        <f>IFERROR(VLOOKUP(D2,DB!A:I,9,0),"")</f>
        <v>Latis</v>
      </c>
    </row>
    <row r="3" spans="1:12" ht="31.5" customHeight="1">
      <c r="A3" s="86"/>
      <c r="B3" s="61" t="str">
        <f>IFERROR(VLOOKUP(D3,DB!A:K,11,0),"")</f>
        <v/>
      </c>
      <c r="C3" s="61"/>
      <c r="D3" s="61"/>
      <c r="E3" s="61"/>
      <c r="F3" s="144"/>
      <c r="G3" s="145">
        <f ca="1">IFERROR(NOW()-F3,"-")</f>
        <v>45969.168111342595</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45969.168111342595</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45969.168111342595</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45969.168111342595</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45969.168111342595</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45969.168111342595</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45969.168111342595</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45969.168111342595</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45969.168111342595</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45969.168111342595</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45969.168111342595</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45969.168111342595</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45969.168111342595</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45969.168111342595</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45969.168111342595</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45969.168111342595</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45969.168111342595</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45969.168111342595</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2025-11-08T01:03:10Z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